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Lycée Rousseau\4 - MACROS\"/>
    </mc:Choice>
  </mc:AlternateContent>
  <xr:revisionPtr revIDLastSave="0" documentId="13_ncr:1_{E65AA098-F818-4DD9-AC8B-F4830235C843}" xr6:coauthVersionLast="45" xr6:coauthVersionMax="45" xr10:uidLastSave="{00000000-0000-0000-0000-000000000000}"/>
  <bookViews>
    <workbookView xWindow="-108" yWindow="-108" windowWidth="23256" windowHeight="12576" xr2:uid="{006ABD25-25D8-456F-914A-5E4C10A12764}"/>
  </bookViews>
  <sheets>
    <sheet name="Calcul si projet pertinent" sheetId="1" r:id="rId1"/>
    <sheet name="Récupérations" sheetId="2" r:id="rId2"/>
    <sheet name="Exemple de lectur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  <c r="E22" i="3"/>
  <c r="D22" i="3"/>
  <c r="C22" i="3"/>
  <c r="K21" i="3"/>
  <c r="J21" i="3"/>
  <c r="I21" i="3"/>
  <c r="H21" i="3"/>
  <c r="G21" i="3"/>
  <c r="F21" i="3"/>
  <c r="E21" i="3"/>
  <c r="D21" i="3"/>
  <c r="C21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C22" i="2"/>
  <c r="C21" i="2"/>
  <c r="C19" i="2"/>
  <c r="D19" i="2"/>
  <c r="E19" i="2"/>
  <c r="F19" i="2"/>
  <c r="G19" i="2"/>
  <c r="H19" i="2"/>
  <c r="I19" i="2"/>
  <c r="J19" i="2"/>
  <c r="K19" i="2"/>
  <c r="L19" i="2"/>
  <c r="M19" i="2"/>
  <c r="N19" i="2"/>
  <c r="D18" i="2"/>
  <c r="E18" i="2"/>
  <c r="F18" i="2"/>
  <c r="G18" i="2"/>
  <c r="H18" i="2"/>
  <c r="I18" i="2"/>
  <c r="J18" i="2"/>
  <c r="K18" i="2"/>
  <c r="L18" i="2"/>
  <c r="M18" i="2"/>
  <c r="N18" i="2"/>
  <c r="C18" i="2"/>
  <c r="N29" i="1" l="1"/>
  <c r="K29" i="1"/>
  <c r="H29" i="1"/>
  <c r="E29" i="1"/>
  <c r="L27" i="1"/>
  <c r="I27" i="1"/>
  <c r="F27" i="1"/>
  <c r="C27" i="1"/>
  <c r="N25" i="1"/>
  <c r="K25" i="1"/>
  <c r="H25" i="1"/>
  <c r="E25" i="1"/>
  <c r="R24" i="1"/>
  <c r="K19" i="1"/>
  <c r="H19" i="1"/>
  <c r="E19" i="1"/>
  <c r="I17" i="1"/>
  <c r="F17" i="1"/>
  <c r="C17" i="1"/>
  <c r="K15" i="1"/>
  <c r="H15" i="1"/>
  <c r="E15" i="1"/>
  <c r="R14" i="1"/>
  <c r="K9" i="1"/>
  <c r="H9" i="1"/>
  <c r="E9" i="1"/>
  <c r="I7" i="1"/>
  <c r="F7" i="1"/>
  <c r="C7" i="1"/>
  <c r="K5" i="1"/>
  <c r="H5" i="1"/>
  <c r="E5" i="1"/>
  <c r="R4" i="1"/>
  <c r="S24" i="1" l="1"/>
  <c r="S14" i="1"/>
  <c r="S4" i="1"/>
</calcChain>
</file>

<file path=xl/sharedStrings.xml><?xml version="1.0" encoding="utf-8"?>
<sst xmlns="http://schemas.openxmlformats.org/spreadsheetml/2006/main" count="246" uniqueCount="43">
  <si>
    <t>VMA:</t>
  </si>
  <si>
    <t>ENDURANCE FONDAMENTALE</t>
  </si>
  <si>
    <t>TOTAL Temps</t>
  </si>
  <si>
    <t>Moyenne des %</t>
  </si>
  <si>
    <t>BLOC N°1</t>
  </si>
  <si>
    <t>BLOC N°2</t>
  </si>
  <si>
    <t>BLOC N°3</t>
  </si>
  <si>
    <t>Temps de course</t>
  </si>
  <si>
    <t>Durée</t>
  </si>
  <si>
    <t>Nb de séries</t>
  </si>
  <si>
    <t>%</t>
  </si>
  <si>
    <t>Temps récup°</t>
  </si>
  <si>
    <t>CAPACITE AEROBIE</t>
  </si>
  <si>
    <t>TOTAL</t>
  </si>
  <si>
    <t xml:space="preserve">VMA: </t>
  </si>
  <si>
    <t>PUISSANCE AEROBIE</t>
  </si>
  <si>
    <t>BLOC N°4</t>
  </si>
  <si>
    <t>TABLEAU DES RÉCUPERATIONS</t>
  </si>
  <si>
    <t>%VMA</t>
  </si>
  <si>
    <t>1 min</t>
  </si>
  <si>
    <t>2 min</t>
  </si>
  <si>
    <t>3 min</t>
  </si>
  <si>
    <t>4 min</t>
  </si>
  <si>
    <t>5 min</t>
  </si>
  <si>
    <t>6 min</t>
  </si>
  <si>
    <t>7 min</t>
  </si>
  <si>
    <t>8 min</t>
  </si>
  <si>
    <t>9 min</t>
  </si>
  <si>
    <t>10 min</t>
  </si>
  <si>
    <t>11 min</t>
  </si>
  <si>
    <t>12 min</t>
  </si>
  <si>
    <t>3min</t>
  </si>
  <si>
    <t>6min</t>
  </si>
  <si>
    <t>9min</t>
  </si>
  <si>
    <t>2min</t>
  </si>
  <si>
    <t>4min</t>
  </si>
  <si>
    <t>8min</t>
  </si>
  <si>
    <t>1min</t>
  </si>
  <si>
    <t>5min</t>
  </si>
  <si>
    <t>60% 
de la VMA</t>
  </si>
  <si>
    <t>50% 
de la 
VMA</t>
  </si>
  <si>
    <t>% de récupération</t>
  </si>
  <si>
    <t>VMA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</si>
</sst>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;;@"/>
    <numFmt numFmtId="165" formatCode="0.0"/>
    <numFmt numFmtId="166" formatCode="0&quot;km/h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DotDot">
        <color theme="0"/>
      </right>
      <top style="medium">
        <color auto="1"/>
      </top>
      <bottom style="thin">
        <color auto="1"/>
      </bottom>
      <diagonal/>
    </border>
    <border>
      <left style="dashDotDot">
        <color theme="0"/>
      </left>
      <right style="dashDotDot">
        <color theme="0"/>
      </right>
      <top style="medium">
        <color auto="1"/>
      </top>
      <bottom style="thin">
        <color auto="1"/>
      </bottom>
      <diagonal/>
    </border>
    <border>
      <left style="dashDotDot">
        <color theme="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ashDotDot">
        <color theme="0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DotDot">
        <color theme="0"/>
      </top>
      <bottom style="dashDotDot">
        <color theme="0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DotDot">
        <color theme="0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9" fontId="0" fillId="0" borderId="18" xfId="0" applyNumberForma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0" xfId="0" applyFont="1" applyFill="1" applyBorder="1" applyAlignment="1">
      <alignment vertical="center"/>
    </xf>
    <xf numFmtId="9" fontId="0" fillId="3" borderId="22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8" xfId="0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>
      <alignment horizontal="center" vertical="center"/>
    </xf>
    <xf numFmtId="0" fontId="0" fillId="3" borderId="30" xfId="0" applyFill="1" applyBorder="1" applyAlignment="1" applyProtection="1">
      <alignment horizontal="center" vertical="center"/>
      <protection hidden="1"/>
    </xf>
    <xf numFmtId="0" fontId="3" fillId="3" borderId="3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166" fontId="2" fillId="4" borderId="18" xfId="0" applyNumberFormat="1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right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wrapText="1"/>
    </xf>
    <xf numFmtId="0" fontId="3" fillId="5" borderId="19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20" xfId="0" applyFont="1" applyFill="1" applyBorder="1" applyAlignment="1">
      <alignment vertical="center"/>
    </xf>
    <xf numFmtId="9" fontId="0" fillId="5" borderId="0" xfId="0" applyNumberFormat="1" applyFill="1" applyAlignment="1">
      <alignment horizontal="center" vertical="center"/>
    </xf>
    <xf numFmtId="166" fontId="2" fillId="6" borderId="18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32" xfId="0" applyFont="1" applyFill="1" applyBorder="1" applyAlignment="1">
      <alignment vertical="center"/>
    </xf>
    <xf numFmtId="166" fontId="2" fillId="6" borderId="18" xfId="0" applyNumberFormat="1" applyFont="1" applyFill="1" applyBorder="1" applyAlignment="1" applyProtection="1">
      <alignment horizontal="center" vertical="center"/>
    </xf>
    <xf numFmtId="0" fontId="3" fillId="7" borderId="34" xfId="0" applyFont="1" applyFill="1" applyBorder="1" applyAlignment="1">
      <alignment horizontal="right" vertical="center"/>
    </xf>
    <xf numFmtId="0" fontId="3" fillId="7" borderId="8" xfId="0" applyFont="1" applyFill="1" applyBorder="1" applyAlignment="1">
      <alignment horizontal="right" vertical="center"/>
    </xf>
    <xf numFmtId="0" fontId="0" fillId="7" borderId="23" xfId="0" applyFill="1" applyBorder="1" applyAlignment="1">
      <alignment horizont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31" xfId="0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3" fillId="7" borderId="32" xfId="0" applyFont="1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9" fontId="0" fillId="7" borderId="0" xfId="0" applyNumberFormat="1" applyFill="1" applyAlignment="1">
      <alignment horizontal="center" vertical="center"/>
    </xf>
    <xf numFmtId="166" fontId="2" fillId="8" borderId="18" xfId="0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0" xfId="0" applyFont="1" applyFill="1" applyAlignment="1">
      <alignment horizontal="center" vertical="center"/>
    </xf>
    <xf numFmtId="0" fontId="2" fillId="10" borderId="44" xfId="0" applyFont="1" applyFill="1" applyBorder="1" applyAlignment="1">
      <alignment horizontal="center" vertical="center"/>
    </xf>
    <xf numFmtId="0" fontId="2" fillId="10" borderId="45" xfId="0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9" fontId="2" fillId="1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11" borderId="49" xfId="0" applyFill="1" applyBorder="1" applyAlignment="1">
      <alignment vertical="center"/>
    </xf>
    <xf numFmtId="0" fontId="0" fillId="11" borderId="50" xfId="0" applyFill="1" applyBorder="1" applyAlignment="1">
      <alignment vertical="center"/>
    </xf>
    <xf numFmtId="9" fontId="2" fillId="1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11" borderId="54" xfId="0" applyFill="1" applyBorder="1" applyAlignment="1">
      <alignment vertical="center"/>
    </xf>
    <xf numFmtId="0" fontId="0" fillId="11" borderId="55" xfId="0" applyFill="1" applyBorder="1" applyAlignment="1">
      <alignment vertical="center"/>
    </xf>
    <xf numFmtId="0" fontId="0" fillId="11" borderId="53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11" borderId="53" xfId="0" applyFill="1" applyBorder="1" applyAlignment="1">
      <alignment vertical="center"/>
    </xf>
    <xf numFmtId="9" fontId="2" fillId="10" borderId="57" xfId="0" applyNumberFormat="1" applyFont="1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9" borderId="0" xfId="0" applyFont="1" applyFill="1"/>
    <xf numFmtId="0" fontId="1" fillId="0" borderId="0" xfId="0" applyFont="1"/>
    <xf numFmtId="9" fontId="7" fillId="0" borderId="53" xfId="0" applyNumberFormat="1" applyFont="1" applyFill="1" applyBorder="1" applyAlignment="1">
      <alignment horizontal="center" vertical="center"/>
    </xf>
    <xf numFmtId="9" fontId="7" fillId="0" borderId="72" xfId="0" applyNumberFormat="1" applyFont="1" applyFill="1" applyBorder="1" applyAlignment="1">
      <alignment horizontal="center" vertical="center"/>
    </xf>
    <xf numFmtId="1" fontId="0" fillId="0" borderId="54" xfId="0" applyNumberForma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9" fontId="12" fillId="0" borderId="53" xfId="0" applyNumberFormat="1" applyFont="1" applyFill="1" applyBorder="1" applyAlignment="1">
      <alignment horizontal="center" vertical="center"/>
    </xf>
    <xf numFmtId="9" fontId="12" fillId="0" borderId="68" xfId="0" applyNumberFormat="1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9" fontId="0" fillId="0" borderId="51" xfId="0" applyNumberFormat="1" applyBorder="1" applyAlignment="1">
      <alignment horizontal="center" vertical="center" wrapText="1"/>
    </xf>
    <xf numFmtId="9" fontId="0" fillId="0" borderId="56" xfId="0" applyNumberFormat="1" applyBorder="1" applyAlignment="1">
      <alignment horizontal="center" vertical="center" wrapText="1"/>
    </xf>
    <xf numFmtId="9" fontId="0" fillId="0" borderId="61" xfId="0" applyNumberForma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9" fontId="10" fillId="0" borderId="65" xfId="0" applyNumberFormat="1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9" fontId="10" fillId="0" borderId="66" xfId="0" applyNumberFormat="1" applyFont="1" applyBorder="1" applyAlignment="1">
      <alignment horizontal="center" vertical="center" wrapText="1"/>
    </xf>
    <xf numFmtId="9" fontId="10" fillId="0" borderId="31" xfId="0" applyNumberFormat="1" applyFont="1" applyBorder="1" applyAlignment="1">
      <alignment horizontal="center" vertical="center" wrapText="1"/>
    </xf>
    <xf numFmtId="9" fontId="10" fillId="0" borderId="6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164" fontId="0" fillId="0" borderId="17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165" fontId="0" fillId="0" borderId="26" xfId="0" applyNumberFormat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5" fontId="0" fillId="0" borderId="33" xfId="0" applyNumberFormat="1" applyBorder="1" applyAlignment="1" applyProtection="1">
      <alignment horizontal="center" vertical="center"/>
    </xf>
  </cellXfs>
  <cellStyles count="1">
    <cellStyle name="Normal" xfId="0" builtinId="0"/>
  </cellStyles>
  <dxfs count="17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373380</xdr:colOff>
      <xdr:row>5</xdr:row>
      <xdr:rowOff>45720</xdr:rowOff>
    </xdr:from>
    <xdr:to>
      <xdr:col>19</xdr:col>
      <xdr:colOff>373380</xdr:colOff>
      <xdr:row>7</xdr:row>
      <xdr:rowOff>152400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27D3B647-BF94-41D6-9935-AC4B065F74E7}"/>
            </a:ext>
          </a:extLst>
        </xdr:cNvPr>
        <xdr:cNvCxnSpPr/>
      </xdr:nvCxnSpPr>
      <xdr:spPr>
        <a:xfrm>
          <a:off x="14836140" y="1203960"/>
          <a:ext cx="0" cy="3352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381000</xdr:colOff>
      <xdr:row>25</xdr:row>
      <xdr:rowOff>45720</xdr:rowOff>
    </xdr:from>
    <xdr:to>
      <xdr:col>19</xdr:col>
      <xdr:colOff>381000</xdr:colOff>
      <xdr:row>27</xdr:row>
      <xdr:rowOff>152400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33DF285-12E5-4B42-9B3B-AA6AB24842B0}"/>
            </a:ext>
          </a:extLst>
        </xdr:cNvPr>
        <xdr:cNvCxnSpPr/>
      </xdr:nvCxnSpPr>
      <xdr:spPr>
        <a:xfrm>
          <a:off x="14843760" y="5181600"/>
          <a:ext cx="0" cy="3352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381000</xdr:colOff>
      <xdr:row>15</xdr:row>
      <xdr:rowOff>38100</xdr:rowOff>
    </xdr:from>
    <xdr:to>
      <xdr:col>19</xdr:col>
      <xdr:colOff>381000</xdr:colOff>
      <xdr:row>17</xdr:row>
      <xdr:rowOff>144780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C0B1DEF6-F6A1-413C-8B0E-C982D9F43AAF}"/>
            </a:ext>
          </a:extLst>
        </xdr:cNvPr>
        <xdr:cNvCxnSpPr/>
      </xdr:nvCxnSpPr>
      <xdr:spPr>
        <a:xfrm>
          <a:off x="14843760" y="3139440"/>
          <a:ext cx="0" cy="3352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16</xdr:row>
      <xdr:rowOff>47625</xdr:rowOff>
    </xdr:from>
    <xdr:to>
      <xdr:col>2</xdr:col>
      <xdr:colOff>123825</xdr:colOff>
      <xdr:row>16</xdr:row>
      <xdr:rowOff>161925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C3B42CBE-5200-4007-AB15-6E23701727E3}"/>
            </a:ext>
          </a:extLst>
        </xdr:cNvPr>
        <xdr:cNvSpPr/>
      </xdr:nvSpPr>
      <xdr:spPr>
        <a:xfrm>
          <a:off x="1038225" y="4886325"/>
          <a:ext cx="23812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666750</xdr:colOff>
      <xdr:row>19</xdr:row>
      <xdr:rowOff>47625</xdr:rowOff>
    </xdr:from>
    <xdr:to>
      <xdr:col>2</xdr:col>
      <xdr:colOff>114300</xdr:colOff>
      <xdr:row>19</xdr:row>
      <xdr:rowOff>161925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AD5FFE48-AA83-4FFC-87CB-AF510C3B9F02}"/>
            </a:ext>
          </a:extLst>
        </xdr:cNvPr>
        <xdr:cNvSpPr/>
      </xdr:nvSpPr>
      <xdr:spPr>
        <a:xfrm>
          <a:off x="1028700" y="5514975"/>
          <a:ext cx="23812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16</xdr:row>
      <xdr:rowOff>47625</xdr:rowOff>
    </xdr:from>
    <xdr:to>
      <xdr:col>2</xdr:col>
      <xdr:colOff>123825</xdr:colOff>
      <xdr:row>16</xdr:row>
      <xdr:rowOff>161925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0DDB4B02-DE67-4287-B9F3-8B3FF4E8E66D}"/>
            </a:ext>
          </a:extLst>
        </xdr:cNvPr>
        <xdr:cNvSpPr/>
      </xdr:nvSpPr>
      <xdr:spPr>
        <a:xfrm>
          <a:off x="1034415" y="4863465"/>
          <a:ext cx="24003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666750</xdr:colOff>
      <xdr:row>19</xdr:row>
      <xdr:rowOff>47625</xdr:rowOff>
    </xdr:from>
    <xdr:to>
      <xdr:col>2</xdr:col>
      <xdr:colOff>114300</xdr:colOff>
      <xdr:row>19</xdr:row>
      <xdr:rowOff>161925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CCA73EC2-DA78-4D05-9947-0DBC32813000}"/>
            </a:ext>
          </a:extLst>
        </xdr:cNvPr>
        <xdr:cNvSpPr/>
      </xdr:nvSpPr>
      <xdr:spPr>
        <a:xfrm>
          <a:off x="1024890" y="5503545"/>
          <a:ext cx="24003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17</xdr:col>
      <xdr:colOff>123825</xdr:colOff>
      <xdr:row>0</xdr:row>
      <xdr:rowOff>76200</xdr:rowOff>
    </xdr:from>
    <xdr:to>
      <xdr:col>18</xdr:col>
      <xdr:colOff>295275</xdr:colOff>
      <xdr:row>10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1164959-0772-4353-B9A6-0E9A19DE6E7B}"/>
            </a:ext>
          </a:extLst>
        </xdr:cNvPr>
        <xdr:cNvSpPr/>
      </xdr:nvSpPr>
      <xdr:spPr>
        <a:xfrm>
          <a:off x="13984605" y="76200"/>
          <a:ext cx="3699510" cy="284226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/>
            <a:t>Si je cours à 90% de ma VMA pendant 5min alors je devrai récupérer 4min.</a:t>
          </a:r>
        </a:p>
        <a:p>
          <a:pPr algn="ctr"/>
          <a:endParaRPr lang="fr-FR" sz="1400"/>
        </a:p>
        <a:p>
          <a:pPr algn="ctr"/>
          <a:r>
            <a:rPr lang="fr-FR" sz="1400"/>
            <a:t>Si</a:t>
          </a:r>
          <a:r>
            <a:rPr lang="fr-FR" sz="1400" baseline="0"/>
            <a:t> je cours à 75% de ma VMA je ne peux courir moins de 5min.</a:t>
          </a:r>
          <a:br>
            <a:rPr lang="fr-FR" sz="1400" baseline="0"/>
          </a:br>
          <a:br>
            <a:rPr lang="fr-FR" sz="1400" baseline="0"/>
          </a:br>
          <a:r>
            <a:rPr lang="fr-FR" sz="1400" baseline="0"/>
            <a:t>Si je cours à 110% de ma VMA je ne pourrai courir plus de 4min.</a:t>
          </a:r>
        </a:p>
        <a:p>
          <a:pPr algn="ctr"/>
          <a:endParaRPr lang="fr-FR" sz="1400" baseline="0"/>
        </a:p>
        <a:p>
          <a:pPr algn="ctr"/>
          <a:r>
            <a:rPr lang="fr-FR" sz="1400" baseline="0"/>
            <a:t>Si je cours à 80% de ma VMA pendant 9min alors je devrai récupérer 4min.</a:t>
          </a:r>
          <a:endParaRPr lang="fr-FR" sz="1400"/>
        </a:p>
      </xdr:txBody>
    </xdr:sp>
    <xdr:clientData/>
  </xdr:twoCellAnchor>
  <xdr:twoCellAnchor>
    <xdr:from>
      <xdr:col>17</xdr:col>
      <xdr:colOff>123825</xdr:colOff>
      <xdr:row>10</xdr:row>
      <xdr:rowOff>295276</xdr:rowOff>
    </xdr:from>
    <xdr:to>
      <xdr:col>18</xdr:col>
      <xdr:colOff>295275</xdr:colOff>
      <xdr:row>15</xdr:row>
      <xdr:rowOff>28576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47BA194-210D-4E49-98D9-43C0292B1ED0}"/>
            </a:ext>
          </a:extLst>
        </xdr:cNvPr>
        <xdr:cNvSpPr/>
      </xdr:nvSpPr>
      <xdr:spPr>
        <a:xfrm>
          <a:off x="13984605" y="3137536"/>
          <a:ext cx="3699510" cy="15240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Si</a:t>
          </a:r>
          <a:r>
            <a:rPr lang="fr-FR" sz="1100" baseline="0"/>
            <a:t> j'ai choisi le programme </a:t>
          </a:r>
          <a:r>
            <a:rPr lang="fr-FR" sz="1100" b="1" baseline="0"/>
            <a:t>ENDURANCE FONDAMENTALE </a:t>
          </a:r>
          <a:r>
            <a:rPr lang="fr-FR" sz="1100" baseline="0"/>
            <a:t>ou </a:t>
          </a:r>
          <a:r>
            <a:rPr lang="fr-FR" sz="1100" b="1" baseline="0"/>
            <a:t>CAPACITÉ AÉROBIE</a:t>
          </a:r>
          <a:r>
            <a:rPr lang="fr-FR" sz="1100" baseline="0"/>
            <a:t>, je devrai alors </a:t>
          </a:r>
          <a:r>
            <a:rPr lang="fr-FR" sz="1100" u="sng" baseline="0"/>
            <a:t>toujours</a:t>
          </a:r>
          <a:r>
            <a:rPr lang="fr-FR" sz="1100" baseline="0"/>
            <a:t> </a:t>
          </a:r>
          <a:r>
            <a:rPr lang="fr-FR" sz="1100" b="1" baseline="0"/>
            <a:t>récupérer à 50% de ma VMA</a:t>
          </a:r>
          <a:r>
            <a:rPr lang="fr-FR" sz="1100" baseline="0"/>
            <a:t> après chaque course.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j'ai une </a:t>
          </a:r>
          <a:r>
            <a:rPr lang="fr-FR" sz="1100" b="1" baseline="0"/>
            <a:t>VMA de 13km/h</a:t>
          </a:r>
          <a:r>
            <a:rPr lang="fr-FR" sz="1100" baseline="0"/>
            <a:t>, et que j'ai choisi le programme </a:t>
          </a:r>
          <a:r>
            <a:rPr lang="fr-FR" sz="1100" b="1" baseline="0"/>
            <a:t>PUISSANCE AÉROBIE</a:t>
          </a:r>
          <a:r>
            <a:rPr lang="fr-FR" sz="1100" baseline="0"/>
            <a:t>, alors je devrai </a:t>
          </a:r>
          <a:r>
            <a:rPr lang="fr-FR" sz="1100" u="sng" baseline="0"/>
            <a:t>toujours</a:t>
          </a:r>
          <a:r>
            <a:rPr lang="fr-FR" sz="1100" baseline="0"/>
            <a:t> </a:t>
          </a:r>
          <a:r>
            <a:rPr lang="fr-FR" sz="1100" b="1" baseline="0"/>
            <a:t>récupérer à 60% de ma VMA</a:t>
          </a:r>
          <a:r>
            <a:rPr lang="fr-FR" sz="1100" baseline="0"/>
            <a:t>, c'est à dire: 8km/h</a:t>
          </a:r>
        </a:p>
        <a:p>
          <a:pPr algn="l"/>
          <a:endParaRPr lang="fr-FR" sz="1100" baseline="0"/>
        </a:p>
      </xdr:txBody>
    </xdr:sp>
    <xdr:clientData/>
  </xdr:twoCellAnchor>
  <xdr:twoCellAnchor>
    <xdr:from>
      <xdr:col>14</xdr:col>
      <xdr:colOff>723900</xdr:colOff>
      <xdr:row>16</xdr:row>
      <xdr:rowOff>95249</xdr:rowOff>
    </xdr:from>
    <xdr:to>
      <xdr:col>17</xdr:col>
      <xdr:colOff>3352800</xdr:colOff>
      <xdr:row>21</xdr:row>
      <xdr:rowOff>123824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41C526FC-9C8C-4889-B5AC-D948D816FA3C}"/>
            </a:ext>
          </a:extLst>
        </xdr:cNvPr>
        <xdr:cNvSpPr/>
      </xdr:nvSpPr>
      <xdr:spPr>
        <a:xfrm>
          <a:off x="11384280" y="4911089"/>
          <a:ext cx="5829300" cy="1095375"/>
        </a:xfrm>
        <a:prstGeom prst="rect">
          <a:avLst/>
        </a:prstGeom>
        <a:ln w="38100">
          <a:solidFill>
            <a:srgbClr val="FFFF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 b="1" baseline="0"/>
            <a:t>Exemple</a:t>
          </a:r>
          <a:r>
            <a:rPr lang="fr-FR" sz="1400" baseline="0"/>
            <a:t>:</a:t>
          </a:r>
        </a:p>
        <a:p>
          <a:pPr algn="ctr"/>
          <a:r>
            <a:rPr lang="fr-FR" sz="1400" baseline="0"/>
            <a:t>Si j'ai une </a:t>
          </a:r>
          <a:r>
            <a:rPr lang="fr-FR" sz="1400" b="1" baseline="0"/>
            <a:t>VMA de 10km/h</a:t>
          </a:r>
          <a:r>
            <a:rPr lang="fr-FR" sz="1400" baseline="0"/>
            <a:t>, et que j'ai choisi le programme </a:t>
          </a:r>
          <a:r>
            <a:rPr lang="fr-FR" sz="1400" b="1" baseline="0"/>
            <a:t>CAPACITÉ AÉROBIE</a:t>
          </a:r>
          <a:r>
            <a:rPr lang="fr-FR" sz="1400" baseline="0"/>
            <a:t>, que j'ai </a:t>
          </a:r>
          <a:r>
            <a:rPr lang="fr-FR" sz="1400" b="1" baseline="0"/>
            <a:t>couru 6min à 80% de ma VMA</a:t>
          </a:r>
          <a:r>
            <a:rPr lang="fr-FR" sz="1400" baseline="0"/>
            <a:t>, alors je devrai </a:t>
          </a:r>
          <a:r>
            <a:rPr lang="fr-FR" sz="1400" b="1" baseline="0"/>
            <a:t>récupérer 2min à 5km/h</a:t>
          </a:r>
          <a:r>
            <a:rPr lang="fr-FR" sz="1400" baseline="0"/>
            <a:t>.</a:t>
          </a:r>
        </a:p>
      </xdr:txBody>
    </xdr:sp>
    <xdr:clientData/>
  </xdr:twoCellAnchor>
  <xdr:twoCellAnchor>
    <xdr:from>
      <xdr:col>7</xdr:col>
      <xdr:colOff>9525</xdr:colOff>
      <xdr:row>12</xdr:row>
      <xdr:rowOff>9525</xdr:rowOff>
    </xdr:from>
    <xdr:to>
      <xdr:col>7</xdr:col>
      <xdr:colOff>781050</xdr:colOff>
      <xdr:row>13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0B8333F-BF9A-4689-95BD-89DC59E706B6}"/>
            </a:ext>
          </a:extLst>
        </xdr:cNvPr>
        <xdr:cNvSpPr/>
      </xdr:nvSpPr>
      <xdr:spPr>
        <a:xfrm>
          <a:off x="5122545" y="3568065"/>
          <a:ext cx="771525" cy="348615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14</xdr:col>
      <xdr:colOff>466725</xdr:colOff>
      <xdr:row>8</xdr:row>
      <xdr:rowOff>180975</xdr:rowOff>
    </xdr:from>
    <xdr:to>
      <xdr:col>15</xdr:col>
      <xdr:colOff>628650</xdr:colOff>
      <xdr:row>12</xdr:row>
      <xdr:rowOff>295275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B5DAE4AF-C577-403B-BE38-40F10EE5EFE2}"/>
            </a:ext>
          </a:extLst>
        </xdr:cNvPr>
        <xdr:cNvSpPr/>
      </xdr:nvSpPr>
      <xdr:spPr>
        <a:xfrm>
          <a:off x="11127105" y="2306955"/>
          <a:ext cx="1228725" cy="1546860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19050</xdr:colOff>
      <xdr:row>16</xdr:row>
      <xdr:rowOff>9525</xdr:rowOff>
    </xdr:from>
    <xdr:to>
      <xdr:col>7</xdr:col>
      <xdr:colOff>0</xdr:colOff>
      <xdr:row>18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28E31F7-B891-4070-BC32-6250739ADBE1}"/>
            </a:ext>
          </a:extLst>
        </xdr:cNvPr>
        <xdr:cNvSpPr/>
      </xdr:nvSpPr>
      <xdr:spPr>
        <a:xfrm>
          <a:off x="4333875" y="4848225"/>
          <a:ext cx="771525" cy="409575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26670</xdr:colOff>
      <xdr:row>5</xdr:row>
      <xdr:rowOff>91440</xdr:rowOff>
    </xdr:from>
    <xdr:to>
      <xdr:col>8</xdr:col>
      <xdr:colOff>7620</xdr:colOff>
      <xdr:row>5</xdr:row>
      <xdr:rowOff>443865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D06E6A9-604D-41B6-BE70-1CA589BD9291}"/>
            </a:ext>
          </a:extLst>
        </xdr:cNvPr>
        <xdr:cNvSpPr/>
      </xdr:nvSpPr>
      <xdr:spPr>
        <a:xfrm>
          <a:off x="5132070" y="977265"/>
          <a:ext cx="771525" cy="352425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17145</xdr:colOff>
      <xdr:row>12</xdr:row>
      <xdr:rowOff>15240</xdr:rowOff>
    </xdr:from>
    <xdr:to>
      <xdr:col>1</xdr:col>
      <xdr:colOff>788670</xdr:colOff>
      <xdr:row>13</xdr:row>
      <xdr:rowOff>5715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208EF53-DF14-43DF-B162-6E969DA41BC2}"/>
            </a:ext>
          </a:extLst>
        </xdr:cNvPr>
        <xdr:cNvSpPr/>
      </xdr:nvSpPr>
      <xdr:spPr>
        <a:xfrm>
          <a:off x="379095" y="3587115"/>
          <a:ext cx="771525" cy="352425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788670</xdr:colOff>
      <xdr:row>12</xdr:row>
      <xdr:rowOff>185738</xdr:rowOff>
    </xdr:from>
    <xdr:to>
      <xdr:col>7</xdr:col>
      <xdr:colOff>9525</xdr:colOff>
      <xdr:row>12</xdr:row>
      <xdr:rowOff>191453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DAA9C6C4-65DF-4E54-8504-84908CC9AD33}"/>
            </a:ext>
          </a:extLst>
        </xdr:cNvPr>
        <xdr:cNvCxnSpPr>
          <a:stCxn id="11" idx="3"/>
          <a:endCxn id="7" idx="1"/>
        </xdr:cNvCxnSpPr>
      </xdr:nvCxnSpPr>
      <xdr:spPr>
        <a:xfrm flipV="1">
          <a:off x="1150620" y="3757613"/>
          <a:ext cx="3964305" cy="5715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395288</xdr:colOff>
      <xdr:row>5</xdr:row>
      <xdr:rowOff>443865</xdr:rowOff>
    </xdr:from>
    <xdr:to>
      <xdr:col>7</xdr:col>
      <xdr:colOff>412433</xdr:colOff>
      <xdr:row>12</xdr:row>
      <xdr:rowOff>9525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54FF4F0F-07DC-4A27-8BDC-82DDBECB096C}"/>
            </a:ext>
          </a:extLst>
        </xdr:cNvPr>
        <xdr:cNvCxnSpPr>
          <a:stCxn id="10" idx="2"/>
          <a:endCxn id="7" idx="0"/>
        </xdr:cNvCxnSpPr>
      </xdr:nvCxnSpPr>
      <xdr:spPr>
        <a:xfrm flipH="1">
          <a:off x="5500688" y="1329690"/>
          <a:ext cx="17145" cy="2251710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742950</xdr:colOff>
      <xdr:row>12</xdr:row>
      <xdr:rowOff>104775</xdr:rowOff>
    </xdr:from>
    <xdr:to>
      <xdr:col>14</xdr:col>
      <xdr:colOff>476251</xdr:colOff>
      <xdr:row>15</xdr:row>
      <xdr:rowOff>171450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F6E3234D-07C1-4122-9301-73199FE44482}"/>
            </a:ext>
          </a:extLst>
        </xdr:cNvPr>
        <xdr:cNvCxnSpPr/>
      </xdr:nvCxnSpPr>
      <xdr:spPr>
        <a:xfrm flipH="1">
          <a:off x="1104900" y="3676650"/>
          <a:ext cx="10010776" cy="1152525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</xdr:colOff>
      <xdr:row>15</xdr:row>
      <xdr:rowOff>171450</xdr:rowOff>
    </xdr:from>
    <xdr:to>
      <xdr:col>2</xdr:col>
      <xdr:colOff>7620</xdr:colOff>
      <xdr:row>18</xdr:row>
      <xdr:rowOff>19051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506E2E5B-62E6-4B50-8B7D-C6C0355E709F}"/>
            </a:ext>
          </a:extLst>
        </xdr:cNvPr>
        <xdr:cNvSpPr/>
      </xdr:nvSpPr>
      <xdr:spPr>
        <a:xfrm>
          <a:off x="388620" y="4829175"/>
          <a:ext cx="771525" cy="447676"/>
        </a:xfrm>
        <a:prstGeom prst="rect">
          <a:avLst/>
        </a:prstGeom>
        <a:noFill/>
        <a:ln w="57150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788670</xdr:colOff>
      <xdr:row>16</xdr:row>
      <xdr:rowOff>104775</xdr:rowOff>
    </xdr:from>
    <xdr:to>
      <xdr:col>5</xdr:col>
      <xdr:colOff>762000</xdr:colOff>
      <xdr:row>17</xdr:row>
      <xdr:rowOff>143829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4D1C2C03-7522-495A-AA19-04248D2BCBCF}"/>
            </a:ext>
          </a:extLst>
        </xdr:cNvPr>
        <xdr:cNvCxnSpPr/>
      </xdr:nvCxnSpPr>
      <xdr:spPr>
        <a:xfrm flipV="1">
          <a:off x="1150620" y="4943475"/>
          <a:ext cx="3135630" cy="248604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1405-1952-4B68-AF0F-42B583989334}">
  <sheetPr>
    <pageSetUpPr fitToPage="1"/>
  </sheetPr>
  <dimension ref="A1:Y31"/>
  <sheetViews>
    <sheetView tabSelected="1" zoomScale="80" zoomScaleNormal="80" workbookViewId="0">
      <pane xSplit="20" ySplit="30" topLeftCell="U31" activePane="bottomRight" state="frozen"/>
      <selection pane="topRight" activeCell="U1" sqref="U1"/>
      <selection pane="bottomLeft" activeCell="A31" sqref="A31"/>
      <selection pane="bottomRight" activeCell="F28" sqref="F28:F29"/>
    </sheetView>
  </sheetViews>
  <sheetFormatPr baseColWidth="10" defaultColWidth="0" defaultRowHeight="14.4" customHeight="1" zeroHeight="1" x14ac:dyDescent="0.3"/>
  <cols>
    <col min="1" max="1" width="3.6640625" customWidth="1"/>
    <col min="2" max="3" width="11.5546875" customWidth="1"/>
    <col min="4" max="4" width="11.44140625" customWidth="1"/>
    <col min="5" max="6" width="11.5546875" customWidth="1"/>
    <col min="7" max="7" width="11.44140625" customWidth="1"/>
    <col min="8" max="9" width="11.5546875" customWidth="1"/>
    <col min="10" max="10" width="11.44140625" customWidth="1"/>
    <col min="11" max="12" width="11.5546875" customWidth="1"/>
    <col min="13" max="13" width="11.44140625" customWidth="1"/>
    <col min="14" max="14" width="11.5546875" customWidth="1"/>
    <col min="15" max="17" width="11.44140625" customWidth="1"/>
    <col min="18" max="20" width="11.5546875" customWidth="1"/>
    <col min="21" max="21" width="3.33203125" customWidth="1"/>
    <col min="22" max="22" width="11.5546875" hidden="1" customWidth="1"/>
    <col min="23" max="25" width="0" hidden="1" customWidth="1"/>
    <col min="26" max="16384" width="11.5546875" hidden="1"/>
  </cols>
  <sheetData>
    <row r="1" spans="1:24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9.4" thickBot="1" x14ac:dyDescent="0.35">
      <c r="A2" s="1"/>
      <c r="B2" s="2" t="s">
        <v>0</v>
      </c>
      <c r="C2" s="3"/>
      <c r="D2" s="119" t="s">
        <v>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4" t="s">
        <v>2</v>
      </c>
      <c r="S2" s="5" t="s">
        <v>3</v>
      </c>
      <c r="T2" s="1"/>
      <c r="U2" s="1"/>
      <c r="V2" s="1"/>
      <c r="W2" s="1"/>
      <c r="X2" s="1"/>
    </row>
    <row r="3" spans="1:24" ht="18" x14ac:dyDescent="0.3">
      <c r="A3" s="1"/>
      <c r="B3" s="6"/>
      <c r="C3" s="122" t="s">
        <v>4</v>
      </c>
      <c r="D3" s="123"/>
      <c r="E3" s="124"/>
      <c r="F3" s="122" t="s">
        <v>5</v>
      </c>
      <c r="G3" s="123"/>
      <c r="H3" s="124"/>
      <c r="I3" s="122" t="s">
        <v>6</v>
      </c>
      <c r="J3" s="123"/>
      <c r="K3" s="124"/>
      <c r="L3" s="7"/>
      <c r="M3" s="8"/>
      <c r="N3" s="8"/>
      <c r="O3" s="8"/>
      <c r="P3" s="8"/>
      <c r="Q3" s="9"/>
      <c r="R3" s="10"/>
      <c r="S3" s="11"/>
      <c r="T3" s="1"/>
      <c r="U3" s="1"/>
      <c r="V3" s="1"/>
      <c r="W3" s="1"/>
      <c r="X3" s="1"/>
    </row>
    <row r="4" spans="1:24" ht="14.4" customHeight="1" x14ac:dyDescent="0.3">
      <c r="A4" s="1"/>
      <c r="B4" s="125" t="s">
        <v>7</v>
      </c>
      <c r="C4" s="126"/>
      <c r="D4" s="127"/>
      <c r="E4" s="12"/>
      <c r="F4" s="126"/>
      <c r="G4" s="127"/>
      <c r="H4" s="12"/>
      <c r="I4" s="126"/>
      <c r="J4" s="127"/>
      <c r="K4" s="12"/>
      <c r="L4" s="13"/>
      <c r="M4" s="14"/>
      <c r="N4" s="14"/>
      <c r="O4" s="14"/>
      <c r="P4" s="14"/>
      <c r="Q4" s="15"/>
      <c r="R4" s="128">
        <f>SUM((C4*D4),(F4*G4),(I4*J4),(C8*D8),(F8*G8),(I8*J8))</f>
        <v>0</v>
      </c>
      <c r="S4" s="131" t="str">
        <f>IFERROR(AVERAGE((C7*E4)+(F7*H4)+(I7*K4)),"")</f>
        <v/>
      </c>
      <c r="T4" s="16">
        <v>0.68</v>
      </c>
      <c r="U4" s="1"/>
      <c r="V4" s="1"/>
      <c r="W4" s="1"/>
      <c r="X4" s="1"/>
    </row>
    <row r="5" spans="1:24" ht="14.4" customHeight="1" x14ac:dyDescent="0.3">
      <c r="A5" s="1"/>
      <c r="B5" s="125"/>
      <c r="C5" s="126"/>
      <c r="D5" s="127"/>
      <c r="E5" s="43">
        <f>$C$2*E4</f>
        <v>0</v>
      </c>
      <c r="F5" s="126"/>
      <c r="G5" s="127"/>
      <c r="H5" s="43">
        <f>$C$2*H4</f>
        <v>0</v>
      </c>
      <c r="I5" s="126"/>
      <c r="J5" s="127"/>
      <c r="K5" s="43">
        <f>$C$2*K4</f>
        <v>0</v>
      </c>
      <c r="L5" s="13"/>
      <c r="M5" s="14"/>
      <c r="N5" s="14"/>
      <c r="O5" s="14"/>
      <c r="P5" s="14"/>
      <c r="Q5" s="15"/>
      <c r="R5" s="128"/>
      <c r="S5" s="131"/>
      <c r="T5" s="16"/>
      <c r="U5" s="1"/>
      <c r="V5" s="1"/>
      <c r="W5" s="1"/>
      <c r="X5" s="1"/>
    </row>
    <row r="6" spans="1:24" ht="18" x14ac:dyDescent="0.3">
      <c r="A6" s="1"/>
      <c r="B6" s="125"/>
      <c r="C6" s="17" t="s">
        <v>8</v>
      </c>
      <c r="D6" s="18" t="s">
        <v>9</v>
      </c>
      <c r="E6" s="19" t="s">
        <v>10</v>
      </c>
      <c r="F6" s="17" t="s">
        <v>8</v>
      </c>
      <c r="G6" s="18" t="s">
        <v>9</v>
      </c>
      <c r="H6" s="19" t="s">
        <v>10</v>
      </c>
      <c r="I6" s="17" t="s">
        <v>8</v>
      </c>
      <c r="J6" s="18" t="s">
        <v>9</v>
      </c>
      <c r="K6" s="19" t="s">
        <v>10</v>
      </c>
      <c r="L6" s="13"/>
      <c r="M6" s="14"/>
      <c r="N6" s="14"/>
      <c r="O6" s="14"/>
      <c r="P6" s="14"/>
      <c r="Q6" s="15"/>
      <c r="R6" s="128"/>
      <c r="S6" s="131"/>
      <c r="T6" s="20"/>
      <c r="U6" s="1"/>
      <c r="V6" s="1"/>
      <c r="W6" s="1"/>
      <c r="X6" s="1"/>
    </row>
    <row r="7" spans="1:24" ht="18" hidden="1" customHeight="1" x14ac:dyDescent="0.3">
      <c r="A7" s="1"/>
      <c r="B7" s="21"/>
      <c r="C7" s="134" t="e">
        <f>C4*D4*100/SUM(($C$4*$D$4),($F$4*$G$4),($I$4*$J$4),($L$4*$M$4),(O4*P4))</f>
        <v>#DIV/0!</v>
      </c>
      <c r="D7" s="135"/>
      <c r="E7" s="136"/>
      <c r="F7" s="134" t="e">
        <f>F4*G4*100/SUM(($C$4*$D$4),($F$4*$G$4),($I$4*$J$4),($L$4*$M$4),(O4*P4))</f>
        <v>#DIV/0!</v>
      </c>
      <c r="G7" s="135"/>
      <c r="H7" s="136"/>
      <c r="I7" s="134" t="e">
        <f>I4*J4*100/SUM(($C$4*$D$4),($F$4*$G$4),($I$4*$J$4),($L$4*$M$4),(O4*P4))</f>
        <v>#DIV/0!</v>
      </c>
      <c r="J7" s="135"/>
      <c r="K7" s="136"/>
      <c r="L7" s="13"/>
      <c r="M7" s="14"/>
      <c r="N7" s="14"/>
      <c r="O7" s="14"/>
      <c r="P7" s="14"/>
      <c r="Q7" s="15"/>
      <c r="R7" s="128"/>
      <c r="S7" s="131"/>
      <c r="T7" s="20"/>
      <c r="U7" s="1"/>
      <c r="V7" s="1"/>
      <c r="W7" s="1"/>
      <c r="X7" s="1"/>
    </row>
    <row r="8" spans="1:24" ht="14.4" customHeight="1" x14ac:dyDescent="0.3">
      <c r="A8" s="1"/>
      <c r="B8" s="125" t="s">
        <v>11</v>
      </c>
      <c r="C8" s="126"/>
      <c r="D8" s="127"/>
      <c r="E8" s="12"/>
      <c r="F8" s="126"/>
      <c r="G8" s="127"/>
      <c r="H8" s="12"/>
      <c r="I8" s="126"/>
      <c r="J8" s="127"/>
      <c r="K8" s="12"/>
      <c r="L8" s="13"/>
      <c r="M8" s="14"/>
      <c r="N8" s="14"/>
      <c r="O8" s="14"/>
      <c r="P8" s="14"/>
      <c r="Q8" s="15"/>
      <c r="R8" s="128"/>
      <c r="S8" s="131"/>
      <c r="T8" s="20"/>
      <c r="U8" s="1"/>
      <c r="V8" s="1"/>
      <c r="W8" s="1"/>
      <c r="X8" s="1"/>
    </row>
    <row r="9" spans="1:24" ht="14.4" customHeight="1" x14ac:dyDescent="0.3">
      <c r="A9" s="1"/>
      <c r="B9" s="137"/>
      <c r="C9" s="126"/>
      <c r="D9" s="127"/>
      <c r="E9" s="55">
        <f>$C$2*E8</f>
        <v>0</v>
      </c>
      <c r="F9" s="126"/>
      <c r="G9" s="127"/>
      <c r="H9" s="43">
        <f>$C$2*H8</f>
        <v>0</v>
      </c>
      <c r="I9" s="126"/>
      <c r="J9" s="127"/>
      <c r="K9" s="43">
        <f>$C$2*K8</f>
        <v>0</v>
      </c>
      <c r="L9" s="13"/>
      <c r="M9" s="14"/>
      <c r="N9" s="14"/>
      <c r="O9" s="14"/>
      <c r="P9" s="14"/>
      <c r="Q9" s="15"/>
      <c r="R9" s="129"/>
      <c r="S9" s="132"/>
      <c r="T9" s="20"/>
      <c r="U9" s="1"/>
      <c r="V9" s="1"/>
      <c r="W9" s="1"/>
      <c r="X9" s="1"/>
    </row>
    <row r="10" spans="1:24" ht="15" customHeight="1" thickBot="1" x14ac:dyDescent="0.35">
      <c r="A10" s="1"/>
      <c r="B10" s="138"/>
      <c r="C10" s="22" t="s">
        <v>8</v>
      </c>
      <c r="D10" s="23" t="s">
        <v>9</v>
      </c>
      <c r="E10" s="24" t="s">
        <v>10</v>
      </c>
      <c r="F10" s="22" t="s">
        <v>8</v>
      </c>
      <c r="G10" s="23" t="s">
        <v>9</v>
      </c>
      <c r="H10" s="24" t="s">
        <v>10</v>
      </c>
      <c r="I10" s="22" t="s">
        <v>8</v>
      </c>
      <c r="J10" s="23" t="s">
        <v>9</v>
      </c>
      <c r="K10" s="24" t="s">
        <v>10</v>
      </c>
      <c r="L10" s="25"/>
      <c r="M10" s="26"/>
      <c r="N10" s="26"/>
      <c r="O10" s="26"/>
      <c r="P10" s="26"/>
      <c r="Q10" s="27"/>
      <c r="R10" s="130"/>
      <c r="S10" s="133"/>
      <c r="T10" s="16">
        <v>0.75</v>
      </c>
      <c r="U10" s="1"/>
      <c r="V10" s="1"/>
      <c r="W10" s="1"/>
      <c r="X10" s="1"/>
    </row>
    <row r="11" spans="1:24" ht="15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9.4" customHeight="1" thickBot="1" x14ac:dyDescent="0.35">
      <c r="A12" s="1"/>
      <c r="B12" s="56" t="s">
        <v>0</v>
      </c>
      <c r="C12" s="28"/>
      <c r="D12" s="139" t="s">
        <v>12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74" t="s">
        <v>13</v>
      </c>
      <c r="S12" s="75" t="s">
        <v>3</v>
      </c>
      <c r="T12" s="1"/>
      <c r="U12" s="1"/>
      <c r="V12" s="1"/>
      <c r="W12" s="1"/>
      <c r="X12" s="1"/>
    </row>
    <row r="13" spans="1:24" ht="18" x14ac:dyDescent="0.3">
      <c r="A13" s="1"/>
      <c r="B13" s="57"/>
      <c r="C13" s="142" t="s">
        <v>4</v>
      </c>
      <c r="D13" s="143"/>
      <c r="E13" s="144"/>
      <c r="F13" s="142" t="s">
        <v>5</v>
      </c>
      <c r="G13" s="143"/>
      <c r="H13" s="144"/>
      <c r="I13" s="142" t="s">
        <v>6</v>
      </c>
      <c r="J13" s="143"/>
      <c r="K13" s="144"/>
      <c r="L13" s="66"/>
      <c r="M13" s="67"/>
      <c r="N13" s="67"/>
      <c r="O13" s="67"/>
      <c r="P13" s="67"/>
      <c r="Q13" s="68"/>
      <c r="R13" s="76"/>
      <c r="S13" s="77"/>
      <c r="T13" s="1"/>
      <c r="U13" s="1"/>
      <c r="V13" s="1"/>
      <c r="W13" s="1"/>
      <c r="X13" s="1"/>
    </row>
    <row r="14" spans="1:24" ht="14.4" customHeight="1" x14ac:dyDescent="0.3">
      <c r="A14" s="1"/>
      <c r="B14" s="145" t="s">
        <v>7</v>
      </c>
      <c r="C14" s="126"/>
      <c r="D14" s="127"/>
      <c r="E14" s="12"/>
      <c r="F14" s="126"/>
      <c r="G14" s="127"/>
      <c r="H14" s="12"/>
      <c r="I14" s="126"/>
      <c r="J14" s="127"/>
      <c r="K14" s="12"/>
      <c r="L14" s="69"/>
      <c r="M14" s="62"/>
      <c r="N14" s="62"/>
      <c r="O14" s="62"/>
      <c r="P14" s="62"/>
      <c r="Q14" s="70"/>
      <c r="R14" s="189">
        <f>SUM((C14*D14),(F14*G14),(I14*J14),(L14*M14),(C18*D18),(F18*G18),(I18*J18),(L18*M18),(O14*P14),(O18*P18))</f>
        <v>0</v>
      </c>
      <c r="S14" s="190" t="str">
        <f>IFERROR(AVERAGE((C17*E14)+(F17*H14)+(I17*K14)),"")</f>
        <v/>
      </c>
      <c r="T14" s="79">
        <v>0.75</v>
      </c>
      <c r="U14" s="1"/>
      <c r="V14" s="1"/>
      <c r="W14" s="1"/>
      <c r="X14" s="1"/>
    </row>
    <row r="15" spans="1:24" ht="14.4" customHeight="1" x14ac:dyDescent="0.3">
      <c r="A15" s="1"/>
      <c r="B15" s="145"/>
      <c r="C15" s="126"/>
      <c r="D15" s="127"/>
      <c r="E15" s="80">
        <f>C12*E14</f>
        <v>0</v>
      </c>
      <c r="F15" s="126"/>
      <c r="G15" s="127"/>
      <c r="H15" s="80">
        <f>C12*H14</f>
        <v>0</v>
      </c>
      <c r="I15" s="126"/>
      <c r="J15" s="127"/>
      <c r="K15" s="80">
        <f>C12*K14</f>
        <v>0</v>
      </c>
      <c r="L15" s="69"/>
      <c r="M15" s="62"/>
      <c r="N15" s="62"/>
      <c r="O15" s="62"/>
      <c r="P15" s="62"/>
      <c r="Q15" s="70"/>
      <c r="R15" s="189"/>
      <c r="S15" s="190"/>
      <c r="T15" s="79"/>
      <c r="U15" s="1"/>
      <c r="V15" s="1"/>
      <c r="W15" s="1"/>
      <c r="X15" s="1"/>
    </row>
    <row r="16" spans="1:24" ht="18" x14ac:dyDescent="0.3">
      <c r="A16" s="1"/>
      <c r="B16" s="145"/>
      <c r="C16" s="59" t="s">
        <v>8</v>
      </c>
      <c r="D16" s="60" t="s">
        <v>9</v>
      </c>
      <c r="E16" s="61" t="s">
        <v>10</v>
      </c>
      <c r="F16" s="59" t="s">
        <v>8</v>
      </c>
      <c r="G16" s="60" t="s">
        <v>9</v>
      </c>
      <c r="H16" s="61" t="s">
        <v>10</v>
      </c>
      <c r="I16" s="59" t="s">
        <v>8</v>
      </c>
      <c r="J16" s="60" t="s">
        <v>9</v>
      </c>
      <c r="K16" s="61" t="s">
        <v>10</v>
      </c>
      <c r="L16" s="69"/>
      <c r="M16" s="62"/>
      <c r="N16" s="62"/>
      <c r="O16" s="62"/>
      <c r="P16" s="62"/>
      <c r="Q16" s="70"/>
      <c r="R16" s="189"/>
      <c r="S16" s="190"/>
      <c r="T16" s="78"/>
      <c r="U16" s="1"/>
      <c r="V16" s="1"/>
      <c r="W16" s="1"/>
      <c r="X16" s="1"/>
    </row>
    <row r="17" spans="1:24" ht="18" hidden="1" customHeight="1" x14ac:dyDescent="0.3">
      <c r="A17" s="1"/>
      <c r="B17" s="58"/>
      <c r="C17" s="149" t="e">
        <f>C14*D14*100/SUM(($C$14*$D$14),($F$14*$G$14),($I$14*$J$14),($L$14*$M$14))</f>
        <v>#DIV/0!</v>
      </c>
      <c r="D17" s="150"/>
      <c r="E17" s="151"/>
      <c r="F17" s="149" t="e">
        <f>F14*G14*100/SUM(($C$14*$D$14),($F$14*$G$14),($I$14*$J$14),($L$14*$M$14),(O14*P14))</f>
        <v>#DIV/0!</v>
      </c>
      <c r="G17" s="150"/>
      <c r="H17" s="151"/>
      <c r="I17" s="149" t="e">
        <f>I14*J14*100/SUM(($C$14*$D$14),($F$14*$G$14),($I$14*$J$14),($L$14*$M$14),(O14*P14))</f>
        <v>#DIV/0!</v>
      </c>
      <c r="J17" s="150"/>
      <c r="K17" s="151"/>
      <c r="L17" s="69"/>
      <c r="M17" s="62"/>
      <c r="N17" s="62"/>
      <c r="O17" s="62"/>
      <c r="P17" s="62"/>
      <c r="Q17" s="70"/>
      <c r="R17" s="189"/>
      <c r="S17" s="190"/>
      <c r="T17" s="78"/>
      <c r="U17" s="1"/>
      <c r="V17" s="1"/>
      <c r="W17" s="1"/>
      <c r="X17" s="1"/>
    </row>
    <row r="18" spans="1:24" ht="14.4" customHeight="1" x14ac:dyDescent="0.3">
      <c r="A18" s="1"/>
      <c r="B18" s="145" t="s">
        <v>11</v>
      </c>
      <c r="C18" s="126"/>
      <c r="D18" s="127"/>
      <c r="E18" s="12"/>
      <c r="F18" s="126"/>
      <c r="G18" s="127"/>
      <c r="H18" s="12"/>
      <c r="I18" s="126"/>
      <c r="J18" s="127"/>
      <c r="K18" s="12"/>
      <c r="L18" s="69"/>
      <c r="M18" s="62"/>
      <c r="N18" s="62"/>
      <c r="O18" s="62"/>
      <c r="P18" s="62"/>
      <c r="Q18" s="70"/>
      <c r="R18" s="189"/>
      <c r="S18" s="190"/>
      <c r="T18" s="78"/>
      <c r="U18" s="1"/>
      <c r="V18" s="1"/>
      <c r="W18" s="1"/>
      <c r="X18" s="1"/>
    </row>
    <row r="19" spans="1:24" ht="14.4" customHeight="1" x14ac:dyDescent="0.3">
      <c r="A19" s="1"/>
      <c r="B19" s="152"/>
      <c r="C19" s="126"/>
      <c r="D19" s="127"/>
      <c r="E19" s="80">
        <f>C12*E18</f>
        <v>0</v>
      </c>
      <c r="F19" s="126"/>
      <c r="G19" s="127"/>
      <c r="H19" s="80">
        <f>C12*H18</f>
        <v>0</v>
      </c>
      <c r="I19" s="126"/>
      <c r="J19" s="127"/>
      <c r="K19" s="80">
        <f>C12*K18</f>
        <v>0</v>
      </c>
      <c r="L19" s="69"/>
      <c r="M19" s="62"/>
      <c r="N19" s="62"/>
      <c r="O19" s="62"/>
      <c r="P19" s="62"/>
      <c r="Q19" s="70"/>
      <c r="R19" s="191"/>
      <c r="S19" s="192"/>
      <c r="T19" s="78"/>
      <c r="U19" s="1"/>
      <c r="V19" s="1"/>
      <c r="W19" s="1"/>
      <c r="X19" s="1"/>
    </row>
    <row r="20" spans="1:24" ht="15" customHeight="1" thickBot="1" x14ac:dyDescent="0.35">
      <c r="A20" s="1"/>
      <c r="B20" s="153"/>
      <c r="C20" s="63" t="s">
        <v>8</v>
      </c>
      <c r="D20" s="64" t="s">
        <v>9</v>
      </c>
      <c r="E20" s="65" t="s">
        <v>10</v>
      </c>
      <c r="F20" s="63" t="s">
        <v>8</v>
      </c>
      <c r="G20" s="64" t="s">
        <v>9</v>
      </c>
      <c r="H20" s="65" t="s">
        <v>10</v>
      </c>
      <c r="I20" s="63" t="s">
        <v>8</v>
      </c>
      <c r="J20" s="64" t="s">
        <v>9</v>
      </c>
      <c r="K20" s="65" t="s">
        <v>10</v>
      </c>
      <c r="L20" s="71"/>
      <c r="M20" s="72"/>
      <c r="N20" s="72"/>
      <c r="O20" s="72"/>
      <c r="P20" s="72"/>
      <c r="Q20" s="73"/>
      <c r="R20" s="193"/>
      <c r="S20" s="194"/>
      <c r="T20" s="79">
        <v>0.85</v>
      </c>
      <c r="U20" s="1"/>
      <c r="V20" s="1"/>
      <c r="W20" s="1"/>
      <c r="X20" s="1"/>
    </row>
    <row r="21" spans="1:24" ht="15" thickBo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9.4" customHeight="1" thickBot="1" x14ac:dyDescent="0.35">
      <c r="A22" s="1"/>
      <c r="B22" s="30" t="s">
        <v>14</v>
      </c>
      <c r="C22" s="28"/>
      <c r="D22" s="155" t="s">
        <v>15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31" t="s">
        <v>13</v>
      </c>
      <c r="S22" s="32" t="s">
        <v>3</v>
      </c>
      <c r="T22" s="1"/>
      <c r="U22" s="1"/>
      <c r="V22" s="1"/>
      <c r="W22" s="1"/>
      <c r="X22" s="1"/>
    </row>
    <row r="23" spans="1:24" ht="18" x14ac:dyDescent="0.3">
      <c r="A23" s="1"/>
      <c r="B23" s="33"/>
      <c r="C23" s="158" t="s">
        <v>4</v>
      </c>
      <c r="D23" s="159"/>
      <c r="E23" s="160"/>
      <c r="F23" s="158" t="s">
        <v>5</v>
      </c>
      <c r="G23" s="159"/>
      <c r="H23" s="160"/>
      <c r="I23" s="158" t="s">
        <v>6</v>
      </c>
      <c r="J23" s="159"/>
      <c r="K23" s="160"/>
      <c r="L23" s="158" t="s">
        <v>16</v>
      </c>
      <c r="M23" s="159"/>
      <c r="N23" s="160"/>
      <c r="O23" s="34"/>
      <c r="P23" s="35"/>
      <c r="Q23" s="36"/>
      <c r="R23" s="37"/>
      <c r="S23" s="38"/>
      <c r="T23" s="1"/>
      <c r="U23" s="1"/>
      <c r="V23" s="1"/>
      <c r="W23" s="1"/>
      <c r="X23" s="1"/>
    </row>
    <row r="24" spans="1:24" ht="18" x14ac:dyDescent="0.3">
      <c r="A24" s="1"/>
      <c r="B24" s="154" t="s">
        <v>7</v>
      </c>
      <c r="C24" s="126"/>
      <c r="D24" s="127"/>
      <c r="E24" s="12"/>
      <c r="F24" s="126"/>
      <c r="G24" s="127"/>
      <c r="H24" s="12"/>
      <c r="I24" s="126"/>
      <c r="J24" s="127"/>
      <c r="K24" s="12"/>
      <c r="L24" s="126"/>
      <c r="M24" s="127"/>
      <c r="N24" s="12"/>
      <c r="O24" s="39"/>
      <c r="P24" s="40"/>
      <c r="Q24" s="41"/>
      <c r="R24" s="128">
        <f>SUM((C24*D24),(F24*G24),(I24*J24),(L24*M24),(C28*D28),(F28*G28),(I28*J28),(L28*M28), (O24*P24),(O28*P28))</f>
        <v>0</v>
      </c>
      <c r="S24" s="146" t="str">
        <f>IFERROR(AVERAGE((C27*E24)+(F27*H24)+(I27*K24)+(L27*N24)),"")</f>
        <v/>
      </c>
      <c r="T24" s="42">
        <v>0.85</v>
      </c>
      <c r="U24" s="1"/>
      <c r="V24" s="1"/>
      <c r="W24" s="1"/>
      <c r="X24" s="1"/>
    </row>
    <row r="25" spans="1:24" ht="18" x14ac:dyDescent="0.3">
      <c r="A25" s="1"/>
      <c r="B25" s="154"/>
      <c r="C25" s="126"/>
      <c r="D25" s="127"/>
      <c r="E25" s="29">
        <f>$C$22*E24</f>
        <v>0</v>
      </c>
      <c r="F25" s="126"/>
      <c r="G25" s="127"/>
      <c r="H25" s="29">
        <f>$C$22*H24</f>
        <v>0</v>
      </c>
      <c r="I25" s="126"/>
      <c r="J25" s="127"/>
      <c r="K25" s="29">
        <f>$C$22*K24</f>
        <v>0</v>
      </c>
      <c r="L25" s="126"/>
      <c r="M25" s="127"/>
      <c r="N25" s="29">
        <f>$C$22*N24</f>
        <v>0</v>
      </c>
      <c r="O25" s="39"/>
      <c r="P25" s="40"/>
      <c r="Q25" s="41"/>
      <c r="R25" s="128"/>
      <c r="S25" s="146"/>
      <c r="T25" s="42"/>
      <c r="U25" s="1"/>
      <c r="V25" s="1"/>
      <c r="W25" s="1"/>
      <c r="X25" s="1"/>
    </row>
    <row r="26" spans="1:24" ht="18" x14ac:dyDescent="0.3">
      <c r="A26" s="1"/>
      <c r="B26" s="154"/>
      <c r="C26" s="44" t="s">
        <v>8</v>
      </c>
      <c r="D26" s="45" t="s">
        <v>9</v>
      </c>
      <c r="E26" s="46" t="s">
        <v>10</v>
      </c>
      <c r="F26" s="44" t="s">
        <v>8</v>
      </c>
      <c r="G26" s="45" t="s">
        <v>9</v>
      </c>
      <c r="H26" s="46" t="s">
        <v>10</v>
      </c>
      <c r="I26" s="44" t="s">
        <v>8</v>
      </c>
      <c r="J26" s="45" t="s">
        <v>9</v>
      </c>
      <c r="K26" s="46" t="s">
        <v>10</v>
      </c>
      <c r="L26" s="44" t="s">
        <v>8</v>
      </c>
      <c r="M26" s="45" t="s">
        <v>9</v>
      </c>
      <c r="N26" s="46" t="s">
        <v>10</v>
      </c>
      <c r="O26" s="39"/>
      <c r="P26" s="40"/>
      <c r="Q26" s="41"/>
      <c r="R26" s="128"/>
      <c r="S26" s="146"/>
      <c r="T26" s="47"/>
      <c r="U26" s="1"/>
      <c r="V26" s="1"/>
      <c r="W26" s="1"/>
      <c r="X26" s="1"/>
    </row>
    <row r="27" spans="1:24" ht="18" hidden="1" x14ac:dyDescent="0.3">
      <c r="A27" s="1"/>
      <c r="B27" s="48"/>
      <c r="C27" s="161" t="e">
        <f>C24*D24*100/SUM(($C$24*$D$24),($F$24*$G$24),($I$24*$J$24),($L$24*$M$24),(O24*P24))</f>
        <v>#DIV/0!</v>
      </c>
      <c r="D27" s="162"/>
      <c r="E27" s="163"/>
      <c r="F27" s="161" t="e">
        <f>F24*G24*100/SUM(($C$24*$D$24),($F$24*$G$24),($I$24*$J$24),($L$24*$M$24),(O24*P24))</f>
        <v>#DIV/0!</v>
      </c>
      <c r="G27" s="162"/>
      <c r="H27" s="163"/>
      <c r="I27" s="161" t="e">
        <f>I24*J24*100/SUM(($C$24*$D$24),($F$24*$G$24),($I$24*$J$24),($L$24*$M$24),(O24*P24))</f>
        <v>#DIV/0!</v>
      </c>
      <c r="J27" s="162"/>
      <c r="K27" s="163"/>
      <c r="L27" s="161" t="e">
        <f>L24*M24*100/SUM(($C$24*$D$24),($F$24*$G$24),($I$24*$J$24),($L$24*$M$24),(O24*P24))</f>
        <v>#DIV/0!</v>
      </c>
      <c r="M27" s="162"/>
      <c r="N27" s="163"/>
      <c r="O27" s="39"/>
      <c r="P27" s="40"/>
      <c r="Q27" s="41"/>
      <c r="R27" s="128"/>
      <c r="S27" s="146"/>
      <c r="T27" s="47"/>
      <c r="U27" s="1"/>
      <c r="V27" s="1"/>
      <c r="W27" s="1"/>
      <c r="X27" s="1"/>
    </row>
    <row r="28" spans="1:24" ht="18" x14ac:dyDescent="0.3">
      <c r="A28" s="1"/>
      <c r="B28" s="154" t="s">
        <v>11</v>
      </c>
      <c r="C28" s="126"/>
      <c r="D28" s="127"/>
      <c r="E28" s="12"/>
      <c r="F28" s="126"/>
      <c r="G28" s="127"/>
      <c r="H28" s="12"/>
      <c r="I28" s="126"/>
      <c r="J28" s="127"/>
      <c r="K28" s="12"/>
      <c r="L28" s="126"/>
      <c r="M28" s="127"/>
      <c r="N28" s="12"/>
      <c r="O28" s="39"/>
      <c r="P28" s="40"/>
      <c r="Q28" s="41"/>
      <c r="R28" s="128"/>
      <c r="S28" s="146"/>
      <c r="T28" s="47"/>
      <c r="U28" s="1"/>
      <c r="V28" s="1"/>
      <c r="W28" s="1"/>
      <c r="X28" s="1"/>
    </row>
    <row r="29" spans="1:24" ht="18" x14ac:dyDescent="0.3">
      <c r="A29" s="1"/>
      <c r="B29" s="164"/>
      <c r="C29" s="126"/>
      <c r="D29" s="127"/>
      <c r="E29" s="29">
        <f>$C$22*E28</f>
        <v>0</v>
      </c>
      <c r="F29" s="126"/>
      <c r="G29" s="127"/>
      <c r="H29" s="29">
        <f>$C$22*H28</f>
        <v>0</v>
      </c>
      <c r="I29" s="126"/>
      <c r="J29" s="127"/>
      <c r="K29" s="29">
        <f>$C$22*K28</f>
        <v>0</v>
      </c>
      <c r="L29" s="126"/>
      <c r="M29" s="127"/>
      <c r="N29" s="29">
        <f>$C$22*N28</f>
        <v>0</v>
      </c>
      <c r="O29" s="39"/>
      <c r="P29" s="40"/>
      <c r="Q29" s="41"/>
      <c r="R29" s="129"/>
      <c r="S29" s="147"/>
      <c r="T29" s="47"/>
      <c r="U29" s="1"/>
      <c r="V29" s="1"/>
      <c r="W29" s="1"/>
      <c r="X29" s="1"/>
    </row>
    <row r="30" spans="1:24" ht="18.600000000000001" thickBot="1" x14ac:dyDescent="0.35">
      <c r="A30" s="1"/>
      <c r="B30" s="165"/>
      <c r="C30" s="49" t="s">
        <v>8</v>
      </c>
      <c r="D30" s="50" t="s">
        <v>9</v>
      </c>
      <c r="E30" s="51" t="s">
        <v>10</v>
      </c>
      <c r="F30" s="49" t="s">
        <v>8</v>
      </c>
      <c r="G30" s="50" t="s">
        <v>9</v>
      </c>
      <c r="H30" s="51" t="s">
        <v>10</v>
      </c>
      <c r="I30" s="49" t="s">
        <v>8</v>
      </c>
      <c r="J30" s="50" t="s">
        <v>9</v>
      </c>
      <c r="K30" s="51" t="s">
        <v>10</v>
      </c>
      <c r="L30" s="49" t="s">
        <v>8</v>
      </c>
      <c r="M30" s="50" t="s">
        <v>9</v>
      </c>
      <c r="N30" s="51" t="s">
        <v>10</v>
      </c>
      <c r="O30" s="52"/>
      <c r="P30" s="53"/>
      <c r="Q30" s="54"/>
      <c r="R30" s="130"/>
      <c r="S30" s="148"/>
      <c r="T30" s="42">
        <v>0.95</v>
      </c>
      <c r="U30" s="1"/>
      <c r="V30" s="1"/>
      <c r="W30" s="1"/>
      <c r="X30" s="1"/>
    </row>
    <row r="31" spans="1:2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</sheetData>
  <sheetProtection algorithmName="SHA-512" hashValue="fsRgFKYIlTF+dNbBIWsGEAv4g6znGpXoOFsjewxb2+1deQi4b3Kam1TcdGVq9a5InS7aejVyU6qeBc0Q/7KEDQ==" saltValue="hMdma1Vys41lCkD42aWiwA==" spinCount="100000" sheet="1" objects="1" scenarios="1" formatCells="0"/>
  <mergeCells count="75">
    <mergeCell ref="I27:K27"/>
    <mergeCell ref="L27:N27"/>
    <mergeCell ref="B28:B30"/>
    <mergeCell ref="C28:C29"/>
    <mergeCell ref="D28:D29"/>
    <mergeCell ref="F28:F29"/>
    <mergeCell ref="G28:G29"/>
    <mergeCell ref="I28:I29"/>
    <mergeCell ref="S24:S30"/>
    <mergeCell ref="J28:J29"/>
    <mergeCell ref="L28:L29"/>
    <mergeCell ref="M28:M29"/>
    <mergeCell ref="D22:Q22"/>
    <mergeCell ref="C23:E23"/>
    <mergeCell ref="F23:H23"/>
    <mergeCell ref="I23:K23"/>
    <mergeCell ref="L23:N23"/>
    <mergeCell ref="I24:I25"/>
    <mergeCell ref="J24:J25"/>
    <mergeCell ref="L24:L25"/>
    <mergeCell ref="M24:M25"/>
    <mergeCell ref="R24:R30"/>
    <mergeCell ref="C27:E27"/>
    <mergeCell ref="F27:H27"/>
    <mergeCell ref="B24:B26"/>
    <mergeCell ref="C24:C25"/>
    <mergeCell ref="D24:D25"/>
    <mergeCell ref="F24:F25"/>
    <mergeCell ref="G24:G25"/>
    <mergeCell ref="B18:B20"/>
    <mergeCell ref="C18:C19"/>
    <mergeCell ref="D18:D19"/>
    <mergeCell ref="F18:F19"/>
    <mergeCell ref="G18:G19"/>
    <mergeCell ref="I18:I19"/>
    <mergeCell ref="J14:J15"/>
    <mergeCell ref="R14:R20"/>
    <mergeCell ref="S14:S20"/>
    <mergeCell ref="C17:E17"/>
    <mergeCell ref="F17:H17"/>
    <mergeCell ref="I17:K17"/>
    <mergeCell ref="J18:J19"/>
    <mergeCell ref="D12:Q12"/>
    <mergeCell ref="C13:E13"/>
    <mergeCell ref="F13:H13"/>
    <mergeCell ref="I13:K13"/>
    <mergeCell ref="B14:B16"/>
    <mergeCell ref="C14:C15"/>
    <mergeCell ref="D14:D15"/>
    <mergeCell ref="F14:F15"/>
    <mergeCell ref="G14:G15"/>
    <mergeCell ref="I14:I15"/>
    <mergeCell ref="B8:B10"/>
    <mergeCell ref="C8:C9"/>
    <mergeCell ref="D8:D9"/>
    <mergeCell ref="F8:F9"/>
    <mergeCell ref="G8:G9"/>
    <mergeCell ref="I8:I9"/>
    <mergeCell ref="J4:J5"/>
    <mergeCell ref="R4:R10"/>
    <mergeCell ref="S4:S10"/>
    <mergeCell ref="C7:E7"/>
    <mergeCell ref="F7:H7"/>
    <mergeCell ref="I7:K7"/>
    <mergeCell ref="J8:J9"/>
    <mergeCell ref="D2:Q2"/>
    <mergeCell ref="C3:E3"/>
    <mergeCell ref="F3:H3"/>
    <mergeCell ref="I3:K3"/>
    <mergeCell ref="B4:B6"/>
    <mergeCell ref="C4:C5"/>
    <mergeCell ref="D4:D5"/>
    <mergeCell ref="F4:F5"/>
    <mergeCell ref="G4:G5"/>
    <mergeCell ref="I4:I5"/>
  </mergeCells>
  <conditionalFormatting sqref="S24:S30">
    <cfRule type="cellIs" dxfId="0" priority="21" operator="between">
      <formula>85</formula>
      <formula>95</formula>
    </cfRule>
    <cfRule type="cellIs" dxfId="1" priority="2" operator="greaterThan">
      <formula>95</formula>
    </cfRule>
    <cfRule type="cellIs" dxfId="2" priority="1" operator="lessThan">
      <formula>85</formula>
    </cfRule>
  </conditionalFormatting>
  <conditionalFormatting sqref="R24:R30">
    <cfRule type="cellIs" dxfId="32" priority="17" operator="between">
      <formula>25</formula>
      <formula>29</formula>
    </cfRule>
    <cfRule type="cellIs" dxfId="31" priority="4" operator="greaterThan">
      <formula>29</formula>
    </cfRule>
    <cfRule type="cellIs" dxfId="30" priority="3" operator="lessThan">
      <formula>25</formula>
    </cfRule>
  </conditionalFormatting>
  <conditionalFormatting sqref="R4:R10">
    <cfRule type="cellIs" dxfId="29" priority="15" operator="greaterThan">
      <formula>34</formula>
    </cfRule>
    <cfRule type="cellIs" dxfId="28" priority="14" operator="lessThan">
      <formula>35</formula>
    </cfRule>
  </conditionalFormatting>
  <conditionalFormatting sqref="S4:S10">
    <cfRule type="cellIs" dxfId="27" priority="13" operator="between">
      <formula>68</formula>
      <formula>75</formula>
    </cfRule>
    <cfRule type="cellIs" dxfId="26" priority="12" operator="lessThan">
      <formula>68</formula>
    </cfRule>
    <cfRule type="cellIs" dxfId="25" priority="11" operator="greaterThan">
      <formula>75</formula>
    </cfRule>
  </conditionalFormatting>
  <conditionalFormatting sqref="R14:R20">
    <cfRule type="cellIs" dxfId="24" priority="9" operator="lessThan">
      <formula>30</formula>
    </cfRule>
    <cfRule type="cellIs" dxfId="23" priority="10" operator="between">
      <formula>30</formula>
      <formula>34</formula>
    </cfRule>
    <cfRule type="cellIs" dxfId="22" priority="5" operator="greaterThan">
      <formula>34</formula>
    </cfRule>
  </conditionalFormatting>
  <conditionalFormatting sqref="S14:S20">
    <cfRule type="cellIs" dxfId="21" priority="6" operator="lessThan">
      <formula>75</formula>
    </cfRule>
    <cfRule type="cellIs" dxfId="20" priority="7" operator="greaterThan">
      <formula>85</formula>
    </cfRule>
    <cfRule type="cellIs" dxfId="19" priority="8" operator="between">
      <formula>75</formula>
      <formula>85</formula>
    </cfRule>
  </conditionalFormatting>
  <pageMargins left="0.7" right="0.7" top="0.75" bottom="0.75" header="0.3" footer="0.3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9182-610B-49C2-A34D-12E75201CED4}">
  <sheetPr>
    <pageSetUpPr fitToPage="1"/>
  </sheetPr>
  <dimension ref="A1:U40"/>
  <sheetViews>
    <sheetView zoomScale="80" zoomScaleNormal="80" workbookViewId="0">
      <selection activeCell="R9" sqref="R9"/>
    </sheetView>
  </sheetViews>
  <sheetFormatPr baseColWidth="10" defaultColWidth="0" defaultRowHeight="0" customHeight="1" zeroHeight="1" x14ac:dyDescent="0.3"/>
  <cols>
    <col min="1" max="1" width="5.21875" customWidth="1"/>
    <col min="2" max="14" width="11.5546875" customWidth="1"/>
    <col min="15" max="17" width="15.5546875" customWidth="1"/>
    <col min="18" max="18" width="51.44140625" customWidth="1"/>
    <col min="19" max="19" width="6.109375" customWidth="1"/>
    <col min="20" max="21" width="0" hidden="1" customWidth="1"/>
    <col min="22" max="16384" width="11.5546875" hidden="1"/>
  </cols>
  <sheetData>
    <row r="1" spans="1:21" ht="14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 x14ac:dyDescent="0.3">
      <c r="A2" s="81"/>
      <c r="B2" s="81"/>
      <c r="C2" s="82"/>
      <c r="D2" s="181" t="s">
        <v>17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82"/>
      <c r="P2" s="82"/>
      <c r="Q2" s="82"/>
      <c r="R2" s="82"/>
      <c r="S2" s="81"/>
      <c r="T2" s="81"/>
      <c r="U2" s="81"/>
    </row>
    <row r="3" spans="1:21" ht="15" customHeight="1" x14ac:dyDescent="0.3">
      <c r="A3" s="81"/>
      <c r="B3" s="82"/>
      <c r="C3" s="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82"/>
      <c r="P3" s="82"/>
      <c r="Q3" s="82"/>
      <c r="R3" s="82"/>
      <c r="S3" s="81"/>
      <c r="T3" s="81"/>
      <c r="U3" s="81"/>
    </row>
    <row r="4" spans="1:21" ht="15" customHeight="1" x14ac:dyDescent="0.3">
      <c r="A4" s="81"/>
      <c r="B4" s="82"/>
      <c r="C4" s="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82"/>
      <c r="P4" s="82"/>
      <c r="Q4" s="82"/>
      <c r="R4" s="82"/>
      <c r="S4" s="81"/>
      <c r="T4" s="81"/>
      <c r="U4" s="81"/>
    </row>
    <row r="5" spans="1:21" ht="11.25" customHeight="1" thickBot="1" x14ac:dyDescent="0.3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41.25" customHeight="1" x14ac:dyDescent="0.3">
      <c r="A6" s="81"/>
      <c r="B6" s="83" t="s">
        <v>18</v>
      </c>
      <c r="C6" s="84" t="s">
        <v>19</v>
      </c>
      <c r="D6" s="84" t="s">
        <v>20</v>
      </c>
      <c r="E6" s="84" t="s">
        <v>21</v>
      </c>
      <c r="F6" s="84" t="s">
        <v>22</v>
      </c>
      <c r="G6" s="84" t="s">
        <v>23</v>
      </c>
      <c r="H6" s="84" t="s">
        <v>24</v>
      </c>
      <c r="I6" s="84" t="s">
        <v>25</v>
      </c>
      <c r="J6" s="84" t="s">
        <v>26</v>
      </c>
      <c r="K6" s="84" t="s">
        <v>27</v>
      </c>
      <c r="L6" s="84" t="s">
        <v>28</v>
      </c>
      <c r="M6" s="84" t="s">
        <v>29</v>
      </c>
      <c r="N6" s="84" t="s">
        <v>30</v>
      </c>
      <c r="O6" s="85" t="s">
        <v>1</v>
      </c>
      <c r="P6" s="85" t="s">
        <v>12</v>
      </c>
      <c r="Q6" s="86" t="s">
        <v>15</v>
      </c>
      <c r="R6" s="81"/>
      <c r="S6" s="81"/>
      <c r="T6" s="81"/>
      <c r="U6" s="81"/>
    </row>
    <row r="7" spans="1:21" ht="28.2" customHeight="1" x14ac:dyDescent="0.3">
      <c r="A7" s="81"/>
      <c r="B7" s="87">
        <v>1.2</v>
      </c>
      <c r="C7" s="88" t="s">
        <v>31</v>
      </c>
      <c r="D7" s="89" t="s">
        <v>32</v>
      </c>
      <c r="E7" s="89" t="s">
        <v>33</v>
      </c>
      <c r="F7" s="90"/>
      <c r="G7" s="90"/>
      <c r="H7" s="90"/>
      <c r="I7" s="90"/>
      <c r="J7" s="90"/>
      <c r="K7" s="90"/>
      <c r="L7" s="90"/>
      <c r="M7" s="90"/>
      <c r="N7" s="91"/>
      <c r="O7" s="175" t="s">
        <v>40</v>
      </c>
      <c r="P7" s="176"/>
      <c r="Q7" s="182" t="s">
        <v>39</v>
      </c>
      <c r="R7" s="81"/>
      <c r="S7" s="81"/>
      <c r="T7" s="81"/>
      <c r="U7" s="81"/>
    </row>
    <row r="8" spans="1:21" ht="28.2" customHeight="1" x14ac:dyDescent="0.3">
      <c r="A8" s="81"/>
      <c r="B8" s="92">
        <v>1.1000000000000001</v>
      </c>
      <c r="C8" s="93" t="s">
        <v>34</v>
      </c>
      <c r="D8" s="94" t="s">
        <v>35</v>
      </c>
      <c r="E8" s="94" t="s">
        <v>32</v>
      </c>
      <c r="F8" s="94" t="s">
        <v>36</v>
      </c>
      <c r="G8" s="95"/>
      <c r="H8" s="95"/>
      <c r="I8" s="95"/>
      <c r="J8" s="95"/>
      <c r="K8" s="95"/>
      <c r="L8" s="95"/>
      <c r="M8" s="95"/>
      <c r="N8" s="96"/>
      <c r="O8" s="177"/>
      <c r="P8" s="178"/>
      <c r="Q8" s="183"/>
      <c r="R8" s="81"/>
      <c r="S8" s="81"/>
      <c r="T8" s="81"/>
      <c r="U8" s="81"/>
    </row>
    <row r="9" spans="1:21" ht="28.2" customHeight="1" x14ac:dyDescent="0.3">
      <c r="A9" s="81"/>
      <c r="B9" s="92">
        <v>1</v>
      </c>
      <c r="C9" s="93" t="s">
        <v>37</v>
      </c>
      <c r="D9" s="94" t="s">
        <v>34</v>
      </c>
      <c r="E9" s="94" t="s">
        <v>31</v>
      </c>
      <c r="F9" s="94" t="s">
        <v>22</v>
      </c>
      <c r="G9" s="94" t="s">
        <v>23</v>
      </c>
      <c r="H9" s="94" t="s">
        <v>24</v>
      </c>
      <c r="I9" s="95"/>
      <c r="J9" s="95"/>
      <c r="K9" s="95"/>
      <c r="L9" s="95"/>
      <c r="M9" s="95"/>
      <c r="N9" s="96"/>
      <c r="O9" s="177"/>
      <c r="P9" s="178"/>
      <c r="Q9" s="183"/>
      <c r="R9" s="81"/>
      <c r="S9" s="81"/>
      <c r="T9" s="81"/>
      <c r="U9" s="81"/>
    </row>
    <row r="10" spans="1:21" ht="28.2" customHeight="1" x14ac:dyDescent="0.3">
      <c r="A10" s="81"/>
      <c r="B10" s="92">
        <v>0.95</v>
      </c>
      <c r="C10" s="97"/>
      <c r="D10" s="94" t="s">
        <v>34</v>
      </c>
      <c r="E10" s="94" t="s">
        <v>31</v>
      </c>
      <c r="F10" s="94" t="s">
        <v>35</v>
      </c>
      <c r="G10" s="94" t="s">
        <v>38</v>
      </c>
      <c r="H10" s="94" t="s">
        <v>32</v>
      </c>
      <c r="I10" s="95"/>
      <c r="J10" s="95"/>
      <c r="K10" s="95"/>
      <c r="L10" s="98"/>
      <c r="M10" s="98"/>
      <c r="N10" s="99"/>
      <c r="O10" s="177"/>
      <c r="P10" s="178"/>
      <c r="Q10" s="183"/>
      <c r="R10" s="81"/>
      <c r="S10" s="81"/>
      <c r="T10" s="81"/>
      <c r="U10" s="81"/>
    </row>
    <row r="11" spans="1:21" ht="28.2" customHeight="1" x14ac:dyDescent="0.3">
      <c r="A11" s="81"/>
      <c r="B11" s="92">
        <v>0.9</v>
      </c>
      <c r="C11" s="97"/>
      <c r="D11" s="94" t="s">
        <v>19</v>
      </c>
      <c r="E11" s="94" t="s">
        <v>20</v>
      </c>
      <c r="F11" s="94" t="s">
        <v>21</v>
      </c>
      <c r="G11" s="94" t="s">
        <v>22</v>
      </c>
      <c r="H11" s="94" t="s">
        <v>23</v>
      </c>
      <c r="I11" s="95"/>
      <c r="J11" s="95"/>
      <c r="K11" s="95"/>
      <c r="L11" s="98"/>
      <c r="M11" s="98"/>
      <c r="N11" s="99"/>
      <c r="O11" s="177"/>
      <c r="P11" s="178"/>
      <c r="Q11" s="183"/>
      <c r="R11" s="81"/>
      <c r="S11" s="81"/>
      <c r="T11" s="81"/>
      <c r="U11" s="81"/>
    </row>
    <row r="12" spans="1:21" ht="28.2" customHeight="1" x14ac:dyDescent="0.3">
      <c r="A12" s="81"/>
      <c r="B12" s="92">
        <v>0.85</v>
      </c>
      <c r="C12" s="97"/>
      <c r="D12" s="98"/>
      <c r="E12" s="98"/>
      <c r="F12" s="94" t="s">
        <v>20</v>
      </c>
      <c r="G12" s="94" t="s">
        <v>21</v>
      </c>
      <c r="H12" s="94" t="s">
        <v>21</v>
      </c>
      <c r="I12" s="94" t="s">
        <v>22</v>
      </c>
      <c r="J12" s="94" t="s">
        <v>22</v>
      </c>
      <c r="K12" s="94" t="s">
        <v>23</v>
      </c>
      <c r="L12" s="94" t="s">
        <v>23</v>
      </c>
      <c r="M12" s="94" t="s">
        <v>24</v>
      </c>
      <c r="N12" s="100" t="s">
        <v>24</v>
      </c>
      <c r="O12" s="177"/>
      <c r="P12" s="178"/>
      <c r="Q12" s="183"/>
      <c r="R12" s="81"/>
      <c r="S12" s="81"/>
      <c r="T12" s="81"/>
      <c r="U12" s="81"/>
    </row>
    <row r="13" spans="1:21" ht="28.2" customHeight="1" x14ac:dyDescent="0.3">
      <c r="A13" s="81"/>
      <c r="B13" s="92">
        <v>0.8</v>
      </c>
      <c r="C13" s="101"/>
      <c r="D13" s="95"/>
      <c r="E13" s="95"/>
      <c r="F13" s="94" t="s">
        <v>19</v>
      </c>
      <c r="G13" s="94" t="s">
        <v>20</v>
      </c>
      <c r="H13" s="94" t="s">
        <v>20</v>
      </c>
      <c r="I13" s="94" t="s">
        <v>21</v>
      </c>
      <c r="J13" s="94" t="s">
        <v>21</v>
      </c>
      <c r="K13" s="94" t="s">
        <v>22</v>
      </c>
      <c r="L13" s="94" t="s">
        <v>22</v>
      </c>
      <c r="M13" s="94" t="s">
        <v>23</v>
      </c>
      <c r="N13" s="100" t="s">
        <v>23</v>
      </c>
      <c r="O13" s="177"/>
      <c r="P13" s="178"/>
      <c r="Q13" s="183"/>
      <c r="R13" s="81"/>
      <c r="S13" s="81"/>
      <c r="T13" s="81"/>
      <c r="U13" s="81"/>
    </row>
    <row r="14" spans="1:21" ht="28.2" customHeight="1" x14ac:dyDescent="0.3">
      <c r="A14" s="81"/>
      <c r="B14" s="92">
        <v>0.75</v>
      </c>
      <c r="C14" s="97"/>
      <c r="D14" s="98"/>
      <c r="E14" s="98"/>
      <c r="F14" s="98"/>
      <c r="G14" s="94" t="s">
        <v>19</v>
      </c>
      <c r="H14" s="94" t="s">
        <v>19</v>
      </c>
      <c r="I14" s="94" t="s">
        <v>20</v>
      </c>
      <c r="J14" s="94" t="s">
        <v>20</v>
      </c>
      <c r="K14" s="94" t="s">
        <v>21</v>
      </c>
      <c r="L14" s="94" t="s">
        <v>21</v>
      </c>
      <c r="M14" s="94" t="s">
        <v>22</v>
      </c>
      <c r="N14" s="100" t="s">
        <v>22</v>
      </c>
      <c r="O14" s="177"/>
      <c r="P14" s="178"/>
      <c r="Q14" s="183"/>
      <c r="R14" s="81"/>
      <c r="S14" s="81"/>
      <c r="T14" s="81"/>
      <c r="U14" s="81"/>
    </row>
    <row r="15" spans="1:21" ht="28.2" customHeight="1" thickBot="1" x14ac:dyDescent="0.35">
      <c r="A15" s="81"/>
      <c r="B15" s="102">
        <v>0.7</v>
      </c>
      <c r="C15" s="103"/>
      <c r="D15" s="104"/>
      <c r="E15" s="104"/>
      <c r="F15" s="104"/>
      <c r="G15" s="105" t="s">
        <v>19</v>
      </c>
      <c r="H15" s="105" t="s">
        <v>19</v>
      </c>
      <c r="I15" s="105" t="s">
        <v>20</v>
      </c>
      <c r="J15" s="105" t="s">
        <v>20</v>
      </c>
      <c r="K15" s="105" t="s">
        <v>21</v>
      </c>
      <c r="L15" s="105" t="s">
        <v>21</v>
      </c>
      <c r="M15" s="105" t="s">
        <v>22</v>
      </c>
      <c r="N15" s="106" t="s">
        <v>22</v>
      </c>
      <c r="O15" s="179"/>
      <c r="P15" s="180"/>
      <c r="Q15" s="184"/>
      <c r="R15" s="81"/>
      <c r="S15" s="81"/>
      <c r="T15" s="81"/>
      <c r="U15" s="81"/>
    </row>
    <row r="16" spans="1:21" ht="14.4" customHeigh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108" customFormat="1" ht="16.8" customHeight="1" x14ac:dyDescent="0.3">
      <c r="A17" s="107"/>
      <c r="B17" s="116" t="s">
        <v>42</v>
      </c>
      <c r="C17" s="113">
        <v>8</v>
      </c>
      <c r="D17" s="113">
        <v>8.5</v>
      </c>
      <c r="E17" s="113">
        <v>9</v>
      </c>
      <c r="F17" s="113">
        <v>9.5</v>
      </c>
      <c r="G17" s="113">
        <v>10</v>
      </c>
      <c r="H17" s="113">
        <v>10.5</v>
      </c>
      <c r="I17" s="113">
        <v>11</v>
      </c>
      <c r="J17" s="113">
        <v>11.5</v>
      </c>
      <c r="K17" s="113">
        <v>12</v>
      </c>
      <c r="L17" s="113">
        <v>12.5</v>
      </c>
      <c r="M17" s="113">
        <v>13</v>
      </c>
      <c r="N17" s="114">
        <v>13.5</v>
      </c>
      <c r="O17" s="107"/>
      <c r="P17" s="107"/>
      <c r="Q17" s="107"/>
      <c r="R17" s="107"/>
      <c r="S17" s="107"/>
      <c r="T17" s="107"/>
      <c r="U17" s="107"/>
    </row>
    <row r="18" spans="1:21" ht="16.8" customHeight="1" x14ac:dyDescent="0.3">
      <c r="A18" s="81"/>
      <c r="B18" s="109">
        <v>0.5</v>
      </c>
      <c r="C18" s="111">
        <f>$B18*C$17</f>
        <v>4</v>
      </c>
      <c r="D18" s="111">
        <f t="shared" ref="D18:N18" si="0">$B18*D$17</f>
        <v>4.25</v>
      </c>
      <c r="E18" s="111">
        <f t="shared" si="0"/>
        <v>4.5</v>
      </c>
      <c r="F18" s="111">
        <f t="shared" si="0"/>
        <v>4.75</v>
      </c>
      <c r="G18" s="111">
        <f t="shared" si="0"/>
        <v>5</v>
      </c>
      <c r="H18" s="111">
        <f t="shared" si="0"/>
        <v>5.25</v>
      </c>
      <c r="I18" s="111">
        <f t="shared" si="0"/>
        <v>5.5</v>
      </c>
      <c r="J18" s="111">
        <f t="shared" si="0"/>
        <v>5.75</v>
      </c>
      <c r="K18" s="111">
        <f t="shared" si="0"/>
        <v>6</v>
      </c>
      <c r="L18" s="111">
        <f t="shared" si="0"/>
        <v>6.25</v>
      </c>
      <c r="M18" s="111">
        <f t="shared" si="0"/>
        <v>6.5</v>
      </c>
      <c r="N18" s="111">
        <f t="shared" si="0"/>
        <v>6.75</v>
      </c>
      <c r="O18" s="81"/>
      <c r="P18" s="81"/>
      <c r="Q18" s="81"/>
      <c r="R18" s="81"/>
      <c r="S18" s="81"/>
      <c r="T18" s="81"/>
      <c r="U18" s="81"/>
    </row>
    <row r="19" spans="1:21" ht="16.8" customHeight="1" x14ac:dyDescent="0.3">
      <c r="A19" s="81"/>
      <c r="B19" s="109">
        <v>0.6</v>
      </c>
      <c r="C19" s="111">
        <f t="shared" ref="C19:N19" si="1">$B19*C$17</f>
        <v>4.8</v>
      </c>
      <c r="D19" s="111">
        <f t="shared" si="1"/>
        <v>5.0999999999999996</v>
      </c>
      <c r="E19" s="111">
        <f t="shared" si="1"/>
        <v>5.3999999999999995</v>
      </c>
      <c r="F19" s="111">
        <f t="shared" si="1"/>
        <v>5.7</v>
      </c>
      <c r="G19" s="111">
        <f t="shared" si="1"/>
        <v>6</v>
      </c>
      <c r="H19" s="111">
        <f t="shared" si="1"/>
        <v>6.3</v>
      </c>
      <c r="I19" s="111">
        <f t="shared" si="1"/>
        <v>6.6</v>
      </c>
      <c r="J19" s="111">
        <f t="shared" si="1"/>
        <v>6.8999999999999995</v>
      </c>
      <c r="K19" s="111">
        <f t="shared" si="1"/>
        <v>7.1999999999999993</v>
      </c>
      <c r="L19" s="111">
        <f t="shared" si="1"/>
        <v>7.5</v>
      </c>
      <c r="M19" s="111">
        <f t="shared" si="1"/>
        <v>7.8</v>
      </c>
      <c r="N19" s="111">
        <f t="shared" si="1"/>
        <v>8.1</v>
      </c>
      <c r="O19" s="81"/>
      <c r="P19" s="81"/>
      <c r="Q19" s="81"/>
      <c r="R19" s="81"/>
      <c r="S19" s="81"/>
      <c r="T19" s="81"/>
      <c r="U19" s="81"/>
    </row>
    <row r="20" spans="1:21" s="108" customFormat="1" ht="16.8" customHeight="1" x14ac:dyDescent="0.3">
      <c r="A20" s="107"/>
      <c r="B20" s="115" t="s">
        <v>42</v>
      </c>
      <c r="C20" s="112">
        <v>14</v>
      </c>
      <c r="D20" s="112">
        <v>14.5</v>
      </c>
      <c r="E20" s="112">
        <v>15</v>
      </c>
      <c r="F20" s="112">
        <v>15.5</v>
      </c>
      <c r="G20" s="112">
        <v>16</v>
      </c>
      <c r="H20" s="112">
        <v>16.5</v>
      </c>
      <c r="I20" s="112">
        <v>17</v>
      </c>
      <c r="J20" s="112">
        <v>17.5</v>
      </c>
      <c r="K20" s="112">
        <v>18</v>
      </c>
      <c r="L20" s="185" t="s">
        <v>41</v>
      </c>
      <c r="M20" s="185"/>
      <c r="N20" s="186"/>
      <c r="O20" s="107"/>
      <c r="P20" s="107"/>
      <c r="Q20" s="107"/>
      <c r="R20" s="107"/>
      <c r="S20" s="107"/>
      <c r="T20" s="107"/>
      <c r="U20" s="107"/>
    </row>
    <row r="21" spans="1:21" ht="16.8" customHeight="1" x14ac:dyDescent="0.3">
      <c r="A21" s="81"/>
      <c r="B21" s="109">
        <v>0.5</v>
      </c>
      <c r="C21" s="111">
        <f>$B21*C$20</f>
        <v>7</v>
      </c>
      <c r="D21" s="111">
        <f t="shared" ref="D21:K22" si="2">$B21*D$20</f>
        <v>7.25</v>
      </c>
      <c r="E21" s="111">
        <f t="shared" si="2"/>
        <v>7.5</v>
      </c>
      <c r="F21" s="111">
        <f t="shared" si="2"/>
        <v>7.75</v>
      </c>
      <c r="G21" s="111">
        <f t="shared" si="2"/>
        <v>8</v>
      </c>
      <c r="H21" s="111">
        <f t="shared" si="2"/>
        <v>8.25</v>
      </c>
      <c r="I21" s="111">
        <f t="shared" si="2"/>
        <v>8.5</v>
      </c>
      <c r="J21" s="111">
        <f t="shared" si="2"/>
        <v>8.75</v>
      </c>
      <c r="K21" s="111">
        <f t="shared" si="2"/>
        <v>9</v>
      </c>
      <c r="L21" s="185"/>
      <c r="M21" s="185"/>
      <c r="N21" s="186"/>
      <c r="O21" s="81"/>
      <c r="P21" s="107"/>
      <c r="Q21" s="81"/>
      <c r="R21" s="81"/>
      <c r="S21" s="81"/>
      <c r="T21" s="81"/>
      <c r="U21" s="81"/>
    </row>
    <row r="22" spans="1:21" ht="16.8" customHeight="1" x14ac:dyDescent="0.3">
      <c r="A22" s="81"/>
      <c r="B22" s="110">
        <v>0.6</v>
      </c>
      <c r="C22" s="111">
        <f>$B22*C$20</f>
        <v>8.4</v>
      </c>
      <c r="D22" s="111">
        <f t="shared" si="2"/>
        <v>8.6999999999999993</v>
      </c>
      <c r="E22" s="111">
        <f t="shared" si="2"/>
        <v>9</v>
      </c>
      <c r="F22" s="111">
        <f t="shared" si="2"/>
        <v>9.2999999999999989</v>
      </c>
      <c r="G22" s="111">
        <f t="shared" si="2"/>
        <v>9.6</v>
      </c>
      <c r="H22" s="111">
        <f t="shared" si="2"/>
        <v>9.9</v>
      </c>
      <c r="I22" s="111">
        <f t="shared" si="2"/>
        <v>10.199999999999999</v>
      </c>
      <c r="J22" s="111">
        <f t="shared" si="2"/>
        <v>10.5</v>
      </c>
      <c r="K22" s="111">
        <f t="shared" si="2"/>
        <v>10.799999999999999</v>
      </c>
      <c r="L22" s="187"/>
      <c r="M22" s="187"/>
      <c r="N22" s="188"/>
      <c r="O22" s="81"/>
      <c r="P22" s="81"/>
      <c r="Q22" s="81"/>
      <c r="R22" s="81"/>
      <c r="S22" s="81"/>
      <c r="T22" s="81"/>
      <c r="U22" s="81"/>
    </row>
    <row r="23" spans="1:21" ht="14.4" x14ac:dyDescent="0.3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4.4" hidden="1" x14ac:dyDescent="0.3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5" hidden="1" customHeight="1" x14ac:dyDescent="0.3">
      <c r="A25" s="81"/>
      <c r="B25" s="81"/>
      <c r="C25" s="82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82"/>
      <c r="P25" s="82"/>
      <c r="Q25" s="82"/>
      <c r="R25" s="82"/>
      <c r="S25" s="81"/>
      <c r="T25" s="81"/>
      <c r="U25" s="81"/>
    </row>
    <row r="26" spans="1:21" ht="15" hidden="1" customHeight="1" x14ac:dyDescent="0.3">
      <c r="A26" s="81"/>
      <c r="B26" s="82"/>
      <c r="C26" s="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82"/>
      <c r="P26" s="82"/>
      <c r="Q26" s="82"/>
      <c r="R26" s="82"/>
      <c r="S26" s="81"/>
      <c r="T26" s="81"/>
      <c r="U26" s="81"/>
    </row>
    <row r="27" spans="1:21" ht="15" hidden="1" customHeight="1" x14ac:dyDescent="0.3">
      <c r="A27" s="81"/>
      <c r="B27" s="82"/>
      <c r="C27" s="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82"/>
      <c r="P27" s="82"/>
      <c r="Q27" s="82"/>
      <c r="R27" s="82"/>
      <c r="S27" s="81"/>
      <c r="T27" s="81"/>
      <c r="U27" s="81"/>
    </row>
    <row r="28" spans="1:21" ht="11.25" hidden="1" customHeight="1" thickBot="1" x14ac:dyDescent="0.3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41.25" hidden="1" customHeight="1" x14ac:dyDescent="0.3">
      <c r="A29" s="81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5"/>
      <c r="Q29" s="86"/>
      <c r="R29" s="117"/>
      <c r="S29" s="81"/>
      <c r="T29" s="81"/>
      <c r="U29" s="81"/>
    </row>
    <row r="30" spans="1:21" ht="28.2" hidden="1" customHeight="1" x14ac:dyDescent="0.3">
      <c r="A30" s="81"/>
      <c r="B30" s="87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1"/>
      <c r="O30" s="166"/>
      <c r="P30" s="169"/>
      <c r="Q30" s="171"/>
      <c r="R30" s="118"/>
      <c r="S30" s="81"/>
      <c r="T30" s="81"/>
      <c r="U30" s="81"/>
    </row>
    <row r="31" spans="1:21" ht="28.2" hidden="1" customHeight="1" x14ac:dyDescent="0.3">
      <c r="A31" s="81"/>
      <c r="B31" s="92"/>
      <c r="C31" s="93"/>
      <c r="D31" s="94"/>
      <c r="E31" s="94"/>
      <c r="F31" s="94"/>
      <c r="G31" s="95"/>
      <c r="H31" s="95"/>
      <c r="I31" s="95"/>
      <c r="J31" s="95"/>
      <c r="K31" s="95"/>
      <c r="L31" s="95"/>
      <c r="M31" s="95"/>
      <c r="N31" s="96"/>
      <c r="O31" s="167"/>
      <c r="P31" s="170"/>
      <c r="Q31" s="172"/>
      <c r="R31" s="118"/>
      <c r="S31" s="81"/>
      <c r="T31" s="81"/>
      <c r="U31" s="81"/>
    </row>
    <row r="32" spans="1:21" ht="28.2" hidden="1" customHeight="1" x14ac:dyDescent="0.3">
      <c r="A32" s="81"/>
      <c r="B32" s="92"/>
      <c r="C32" s="93"/>
      <c r="D32" s="94"/>
      <c r="E32" s="94"/>
      <c r="F32" s="94"/>
      <c r="G32" s="94"/>
      <c r="H32" s="94"/>
      <c r="I32" s="95"/>
      <c r="J32" s="95"/>
      <c r="K32" s="95"/>
      <c r="L32" s="95"/>
      <c r="M32" s="95"/>
      <c r="N32" s="96"/>
      <c r="O32" s="167"/>
      <c r="P32" s="170"/>
      <c r="Q32" s="172"/>
      <c r="R32" s="118"/>
      <c r="S32" s="81"/>
      <c r="T32" s="81"/>
      <c r="U32" s="81"/>
    </row>
    <row r="33" spans="1:21" ht="28.2" hidden="1" customHeight="1" x14ac:dyDescent="0.3">
      <c r="A33" s="81"/>
      <c r="B33" s="92"/>
      <c r="C33" s="97"/>
      <c r="D33" s="94"/>
      <c r="E33" s="94"/>
      <c r="F33" s="94"/>
      <c r="G33" s="94"/>
      <c r="H33" s="94"/>
      <c r="I33" s="95"/>
      <c r="J33" s="95"/>
      <c r="K33" s="95"/>
      <c r="L33" s="98"/>
      <c r="M33" s="98"/>
      <c r="N33" s="99"/>
      <c r="O33" s="167"/>
      <c r="P33" s="170"/>
      <c r="Q33" s="172"/>
      <c r="R33" s="118"/>
      <c r="S33" s="81"/>
      <c r="T33" s="81"/>
      <c r="U33" s="81"/>
    </row>
    <row r="34" spans="1:21" ht="28.2" hidden="1" customHeight="1" x14ac:dyDescent="0.3">
      <c r="A34" s="81"/>
      <c r="B34" s="92"/>
      <c r="C34" s="97"/>
      <c r="D34" s="94"/>
      <c r="E34" s="94"/>
      <c r="F34" s="94"/>
      <c r="G34" s="94"/>
      <c r="H34" s="94"/>
      <c r="I34" s="95"/>
      <c r="J34" s="95"/>
      <c r="K34" s="95"/>
      <c r="L34" s="98"/>
      <c r="M34" s="98"/>
      <c r="N34" s="99"/>
      <c r="O34" s="167"/>
      <c r="P34" s="170"/>
      <c r="Q34" s="172"/>
      <c r="R34" s="118"/>
      <c r="S34" s="81"/>
      <c r="T34" s="81"/>
      <c r="U34" s="81"/>
    </row>
    <row r="35" spans="1:21" ht="28.2" hidden="1" customHeight="1" x14ac:dyDescent="0.3">
      <c r="A35" s="81"/>
      <c r="B35" s="92"/>
      <c r="C35" s="97"/>
      <c r="D35" s="98"/>
      <c r="E35" s="98"/>
      <c r="F35" s="94"/>
      <c r="G35" s="94"/>
      <c r="H35" s="94"/>
      <c r="I35" s="94"/>
      <c r="J35" s="94"/>
      <c r="K35" s="94"/>
      <c r="L35" s="94"/>
      <c r="M35" s="94"/>
      <c r="N35" s="100"/>
      <c r="O35" s="167"/>
      <c r="P35" s="170"/>
      <c r="Q35" s="172"/>
      <c r="R35" s="118"/>
      <c r="S35" s="81"/>
      <c r="T35" s="81"/>
      <c r="U35" s="81"/>
    </row>
    <row r="36" spans="1:21" ht="28.2" hidden="1" customHeight="1" x14ac:dyDescent="0.3">
      <c r="A36" s="81"/>
      <c r="B36" s="92"/>
      <c r="C36" s="101"/>
      <c r="D36" s="95"/>
      <c r="E36" s="95"/>
      <c r="F36" s="94"/>
      <c r="G36" s="94"/>
      <c r="H36" s="94"/>
      <c r="I36" s="94"/>
      <c r="J36" s="94"/>
      <c r="K36" s="94"/>
      <c r="L36" s="94"/>
      <c r="M36" s="94"/>
      <c r="N36" s="100"/>
      <c r="O36" s="167"/>
      <c r="P36" s="170"/>
      <c r="Q36" s="172"/>
      <c r="R36" s="118"/>
      <c r="S36" s="81"/>
      <c r="T36" s="81"/>
      <c r="U36" s="81"/>
    </row>
    <row r="37" spans="1:21" ht="28.2" hidden="1" customHeight="1" x14ac:dyDescent="0.3">
      <c r="A37" s="81"/>
      <c r="B37" s="92"/>
      <c r="C37" s="97"/>
      <c r="D37" s="98"/>
      <c r="E37" s="98"/>
      <c r="F37" s="98"/>
      <c r="G37" s="94"/>
      <c r="H37" s="94"/>
      <c r="I37" s="94"/>
      <c r="J37" s="94"/>
      <c r="K37" s="94"/>
      <c r="L37" s="94"/>
      <c r="M37" s="94"/>
      <c r="N37" s="100"/>
      <c r="O37" s="167"/>
      <c r="P37" s="170"/>
      <c r="Q37" s="172"/>
      <c r="R37" s="118"/>
      <c r="S37" s="81"/>
      <c r="T37" s="81"/>
      <c r="U37" s="81"/>
    </row>
    <row r="38" spans="1:21" ht="28.2" hidden="1" customHeight="1" thickBot="1" x14ac:dyDescent="0.35">
      <c r="A38" s="81"/>
      <c r="B38" s="102"/>
      <c r="C38" s="103"/>
      <c r="D38" s="104"/>
      <c r="E38" s="104"/>
      <c r="F38" s="104"/>
      <c r="G38" s="105"/>
      <c r="H38" s="105"/>
      <c r="I38" s="105"/>
      <c r="J38" s="105"/>
      <c r="K38" s="105"/>
      <c r="L38" s="105"/>
      <c r="M38" s="105"/>
      <c r="N38" s="106"/>
      <c r="O38" s="168"/>
      <c r="P38" s="174"/>
      <c r="Q38" s="173"/>
      <c r="R38" s="118"/>
      <c r="S38" s="81"/>
      <c r="T38" s="81"/>
      <c r="U38" s="81"/>
    </row>
    <row r="39" spans="1:21" ht="14.4" hidden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ht="14.4" hidden="1" customHeight="1" x14ac:dyDescent="0.3"/>
  </sheetData>
  <mergeCells count="9">
    <mergeCell ref="D2:N4"/>
    <mergeCell ref="Q7:Q15"/>
    <mergeCell ref="D25:N27"/>
    <mergeCell ref="L20:N22"/>
    <mergeCell ref="O30:O38"/>
    <mergeCell ref="P30:P35"/>
    <mergeCell ref="Q30:Q38"/>
    <mergeCell ref="P36:P38"/>
    <mergeCell ref="O7:P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E799-282D-4B10-B9D6-5E9395580E60}">
  <sheetPr>
    <pageSetUpPr fitToPage="1"/>
  </sheetPr>
  <dimension ref="A1:U40"/>
  <sheetViews>
    <sheetView zoomScale="80" zoomScaleNormal="80" workbookViewId="0">
      <selection activeCell="H16" sqref="H16"/>
    </sheetView>
  </sheetViews>
  <sheetFormatPr baseColWidth="10" defaultColWidth="0" defaultRowHeight="0" customHeight="1" zeroHeight="1" x14ac:dyDescent="0.3"/>
  <cols>
    <col min="1" max="1" width="5.21875" customWidth="1"/>
    <col min="2" max="14" width="11.5546875" customWidth="1"/>
    <col min="15" max="17" width="15.5546875" customWidth="1"/>
    <col min="18" max="18" width="51.44140625" customWidth="1"/>
    <col min="19" max="19" width="6.109375" customWidth="1"/>
    <col min="20" max="21" width="0" hidden="1" customWidth="1"/>
    <col min="22" max="16384" width="11.5546875" hidden="1"/>
  </cols>
  <sheetData>
    <row r="1" spans="1:21" ht="14.4" x14ac:dyDescent="0.3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15" customHeight="1" x14ac:dyDescent="0.3">
      <c r="A2" s="81"/>
      <c r="B2" s="81"/>
      <c r="C2" s="82"/>
      <c r="D2" s="181" t="s">
        <v>17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82"/>
      <c r="P2" s="82"/>
      <c r="Q2" s="82"/>
      <c r="R2" s="82"/>
      <c r="S2" s="81"/>
      <c r="T2" s="81"/>
      <c r="U2" s="81"/>
    </row>
    <row r="3" spans="1:21" ht="15" customHeight="1" x14ac:dyDescent="0.3">
      <c r="A3" s="81"/>
      <c r="B3" s="82"/>
      <c r="C3" s="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82"/>
      <c r="P3" s="82"/>
      <c r="Q3" s="82"/>
      <c r="R3" s="82"/>
      <c r="S3" s="81"/>
      <c r="T3" s="81"/>
      <c r="U3" s="81"/>
    </row>
    <row r="4" spans="1:21" ht="15" customHeight="1" x14ac:dyDescent="0.3">
      <c r="A4" s="81"/>
      <c r="B4" s="82"/>
      <c r="C4" s="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82"/>
      <c r="P4" s="82"/>
      <c r="Q4" s="82"/>
      <c r="R4" s="82"/>
      <c r="S4" s="81"/>
      <c r="T4" s="81"/>
      <c r="U4" s="81"/>
    </row>
    <row r="5" spans="1:21" ht="11.25" customHeight="1" thickBot="1" x14ac:dyDescent="0.3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41.25" customHeight="1" x14ac:dyDescent="0.3">
      <c r="A6" s="81"/>
      <c r="B6" s="83" t="s">
        <v>18</v>
      </c>
      <c r="C6" s="84" t="s">
        <v>19</v>
      </c>
      <c r="D6" s="84" t="s">
        <v>20</v>
      </c>
      <c r="E6" s="84" t="s">
        <v>21</v>
      </c>
      <c r="F6" s="84" t="s">
        <v>22</v>
      </c>
      <c r="G6" s="84" t="s">
        <v>23</v>
      </c>
      <c r="H6" s="84" t="s">
        <v>24</v>
      </c>
      <c r="I6" s="84" t="s">
        <v>25</v>
      </c>
      <c r="J6" s="84" t="s">
        <v>26</v>
      </c>
      <c r="K6" s="84" t="s">
        <v>27</v>
      </c>
      <c r="L6" s="84" t="s">
        <v>28</v>
      </c>
      <c r="M6" s="84" t="s">
        <v>29</v>
      </c>
      <c r="N6" s="84" t="s">
        <v>30</v>
      </c>
      <c r="O6" s="85" t="s">
        <v>1</v>
      </c>
      <c r="P6" s="85" t="s">
        <v>12</v>
      </c>
      <c r="Q6" s="86" t="s">
        <v>15</v>
      </c>
      <c r="R6" s="81"/>
      <c r="S6" s="81"/>
      <c r="T6" s="81"/>
      <c r="U6" s="81"/>
    </row>
    <row r="7" spans="1:21" ht="28.2" customHeight="1" x14ac:dyDescent="0.3">
      <c r="A7" s="81"/>
      <c r="B7" s="87">
        <v>1.2</v>
      </c>
      <c r="C7" s="88" t="s">
        <v>31</v>
      </c>
      <c r="D7" s="89" t="s">
        <v>32</v>
      </c>
      <c r="E7" s="89" t="s">
        <v>33</v>
      </c>
      <c r="F7" s="90"/>
      <c r="G7" s="90"/>
      <c r="H7" s="90"/>
      <c r="I7" s="90"/>
      <c r="J7" s="90"/>
      <c r="K7" s="90"/>
      <c r="L7" s="90"/>
      <c r="M7" s="90"/>
      <c r="N7" s="91"/>
      <c r="O7" s="175" t="s">
        <v>40</v>
      </c>
      <c r="P7" s="176"/>
      <c r="Q7" s="182" t="s">
        <v>39</v>
      </c>
      <c r="R7" s="81"/>
      <c r="S7" s="81"/>
      <c r="T7" s="81"/>
      <c r="U7" s="81"/>
    </row>
    <row r="8" spans="1:21" ht="28.2" customHeight="1" x14ac:dyDescent="0.3">
      <c r="A8" s="81"/>
      <c r="B8" s="92">
        <v>1.1000000000000001</v>
      </c>
      <c r="C8" s="93" t="s">
        <v>34</v>
      </c>
      <c r="D8" s="94" t="s">
        <v>35</v>
      </c>
      <c r="E8" s="94" t="s">
        <v>32</v>
      </c>
      <c r="F8" s="94" t="s">
        <v>36</v>
      </c>
      <c r="G8" s="95"/>
      <c r="H8" s="95"/>
      <c r="I8" s="95"/>
      <c r="J8" s="95"/>
      <c r="K8" s="95"/>
      <c r="L8" s="95"/>
      <c r="M8" s="95"/>
      <c r="N8" s="96"/>
      <c r="O8" s="177"/>
      <c r="P8" s="178"/>
      <c r="Q8" s="183"/>
      <c r="R8" s="81"/>
      <c r="S8" s="81"/>
      <c r="T8" s="81"/>
      <c r="U8" s="81"/>
    </row>
    <row r="9" spans="1:21" ht="28.2" customHeight="1" x14ac:dyDescent="0.3">
      <c r="A9" s="81"/>
      <c r="B9" s="92">
        <v>1</v>
      </c>
      <c r="C9" s="93" t="s">
        <v>37</v>
      </c>
      <c r="D9" s="94" t="s">
        <v>34</v>
      </c>
      <c r="E9" s="94" t="s">
        <v>31</v>
      </c>
      <c r="F9" s="94" t="s">
        <v>22</v>
      </c>
      <c r="G9" s="94" t="s">
        <v>23</v>
      </c>
      <c r="H9" s="94" t="s">
        <v>24</v>
      </c>
      <c r="I9" s="95"/>
      <c r="J9" s="95"/>
      <c r="K9" s="95"/>
      <c r="L9" s="95"/>
      <c r="M9" s="95"/>
      <c r="N9" s="96"/>
      <c r="O9" s="177"/>
      <c r="P9" s="178"/>
      <c r="Q9" s="183"/>
      <c r="R9" s="81"/>
      <c r="S9" s="81"/>
      <c r="T9" s="81"/>
      <c r="U9" s="81"/>
    </row>
    <row r="10" spans="1:21" ht="28.2" customHeight="1" x14ac:dyDescent="0.3">
      <c r="A10" s="81"/>
      <c r="B10" s="92">
        <v>0.95</v>
      </c>
      <c r="C10" s="97"/>
      <c r="D10" s="94" t="s">
        <v>34</v>
      </c>
      <c r="E10" s="94" t="s">
        <v>31</v>
      </c>
      <c r="F10" s="94" t="s">
        <v>35</v>
      </c>
      <c r="G10" s="94" t="s">
        <v>38</v>
      </c>
      <c r="H10" s="94" t="s">
        <v>32</v>
      </c>
      <c r="I10" s="95"/>
      <c r="J10" s="95"/>
      <c r="K10" s="95"/>
      <c r="L10" s="98"/>
      <c r="M10" s="98"/>
      <c r="N10" s="99"/>
      <c r="O10" s="177"/>
      <c r="P10" s="178"/>
      <c r="Q10" s="183"/>
      <c r="R10" s="81"/>
      <c r="S10" s="81"/>
      <c r="T10" s="81"/>
      <c r="U10" s="81"/>
    </row>
    <row r="11" spans="1:21" ht="28.2" customHeight="1" x14ac:dyDescent="0.3">
      <c r="A11" s="81"/>
      <c r="B11" s="92">
        <v>0.9</v>
      </c>
      <c r="C11" s="97"/>
      <c r="D11" s="94" t="s">
        <v>19</v>
      </c>
      <c r="E11" s="94" t="s">
        <v>20</v>
      </c>
      <c r="F11" s="94" t="s">
        <v>21</v>
      </c>
      <c r="G11" s="94" t="s">
        <v>22</v>
      </c>
      <c r="H11" s="94" t="s">
        <v>23</v>
      </c>
      <c r="I11" s="95"/>
      <c r="J11" s="95"/>
      <c r="K11" s="95"/>
      <c r="L11" s="98"/>
      <c r="M11" s="98"/>
      <c r="N11" s="99"/>
      <c r="O11" s="177"/>
      <c r="P11" s="178"/>
      <c r="Q11" s="183"/>
      <c r="R11" s="81"/>
      <c r="S11" s="81"/>
      <c r="T11" s="81"/>
      <c r="U11" s="81"/>
    </row>
    <row r="12" spans="1:21" ht="28.2" customHeight="1" x14ac:dyDescent="0.3">
      <c r="A12" s="81"/>
      <c r="B12" s="92">
        <v>0.85</v>
      </c>
      <c r="C12" s="97"/>
      <c r="D12" s="98"/>
      <c r="E12" s="98"/>
      <c r="F12" s="94" t="s">
        <v>20</v>
      </c>
      <c r="G12" s="94" t="s">
        <v>21</v>
      </c>
      <c r="H12" s="94" t="s">
        <v>21</v>
      </c>
      <c r="I12" s="94" t="s">
        <v>22</v>
      </c>
      <c r="J12" s="94" t="s">
        <v>22</v>
      </c>
      <c r="K12" s="94" t="s">
        <v>23</v>
      </c>
      <c r="L12" s="94" t="s">
        <v>23</v>
      </c>
      <c r="M12" s="94" t="s">
        <v>24</v>
      </c>
      <c r="N12" s="100" t="s">
        <v>24</v>
      </c>
      <c r="O12" s="177"/>
      <c r="P12" s="178"/>
      <c r="Q12" s="183"/>
      <c r="R12" s="81"/>
      <c r="S12" s="81"/>
      <c r="T12" s="81"/>
      <c r="U12" s="81"/>
    </row>
    <row r="13" spans="1:21" ht="28.2" customHeight="1" x14ac:dyDescent="0.3">
      <c r="A13" s="81"/>
      <c r="B13" s="92">
        <v>0.8</v>
      </c>
      <c r="C13" s="101"/>
      <c r="D13" s="95"/>
      <c r="E13" s="95"/>
      <c r="F13" s="94" t="s">
        <v>19</v>
      </c>
      <c r="G13" s="94" t="s">
        <v>20</v>
      </c>
      <c r="H13" s="94" t="s">
        <v>20</v>
      </c>
      <c r="I13" s="94" t="s">
        <v>21</v>
      </c>
      <c r="J13" s="94" t="s">
        <v>21</v>
      </c>
      <c r="K13" s="94" t="s">
        <v>22</v>
      </c>
      <c r="L13" s="94" t="s">
        <v>22</v>
      </c>
      <c r="M13" s="94" t="s">
        <v>23</v>
      </c>
      <c r="N13" s="100" t="s">
        <v>23</v>
      </c>
      <c r="O13" s="177"/>
      <c r="P13" s="178"/>
      <c r="Q13" s="183"/>
      <c r="R13" s="81"/>
      <c r="S13" s="81"/>
      <c r="T13" s="81"/>
      <c r="U13" s="81"/>
    </row>
    <row r="14" spans="1:21" ht="28.2" customHeight="1" x14ac:dyDescent="0.3">
      <c r="A14" s="81"/>
      <c r="B14" s="92">
        <v>0.75</v>
      </c>
      <c r="C14" s="97"/>
      <c r="D14" s="98"/>
      <c r="E14" s="98"/>
      <c r="F14" s="98"/>
      <c r="G14" s="94" t="s">
        <v>19</v>
      </c>
      <c r="H14" s="94" t="s">
        <v>19</v>
      </c>
      <c r="I14" s="94" t="s">
        <v>20</v>
      </c>
      <c r="J14" s="94" t="s">
        <v>20</v>
      </c>
      <c r="K14" s="94" t="s">
        <v>21</v>
      </c>
      <c r="L14" s="94" t="s">
        <v>21</v>
      </c>
      <c r="M14" s="94" t="s">
        <v>22</v>
      </c>
      <c r="N14" s="100" t="s">
        <v>22</v>
      </c>
      <c r="O14" s="177"/>
      <c r="P14" s="178"/>
      <c r="Q14" s="183"/>
      <c r="R14" s="81"/>
      <c r="S14" s="81"/>
      <c r="T14" s="81"/>
      <c r="U14" s="81"/>
    </row>
    <row r="15" spans="1:21" ht="28.2" customHeight="1" thickBot="1" x14ac:dyDescent="0.35">
      <c r="A15" s="81"/>
      <c r="B15" s="102">
        <v>0.7</v>
      </c>
      <c r="C15" s="103"/>
      <c r="D15" s="104"/>
      <c r="E15" s="104"/>
      <c r="F15" s="104"/>
      <c r="G15" s="105" t="s">
        <v>19</v>
      </c>
      <c r="H15" s="105" t="s">
        <v>19</v>
      </c>
      <c r="I15" s="105" t="s">
        <v>20</v>
      </c>
      <c r="J15" s="105" t="s">
        <v>20</v>
      </c>
      <c r="K15" s="105" t="s">
        <v>21</v>
      </c>
      <c r="L15" s="105" t="s">
        <v>21</v>
      </c>
      <c r="M15" s="105" t="s">
        <v>22</v>
      </c>
      <c r="N15" s="106" t="s">
        <v>22</v>
      </c>
      <c r="O15" s="179"/>
      <c r="P15" s="180"/>
      <c r="Q15" s="184"/>
      <c r="R15" s="81"/>
      <c r="S15" s="81"/>
      <c r="T15" s="81"/>
      <c r="U15" s="81"/>
    </row>
    <row r="16" spans="1:21" ht="14.4" customHeight="1" x14ac:dyDescent="0.3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</row>
    <row r="17" spans="1:21" s="108" customFormat="1" ht="16.8" customHeight="1" x14ac:dyDescent="0.3">
      <c r="A17" s="107"/>
      <c r="B17" s="116" t="s">
        <v>42</v>
      </c>
      <c r="C17" s="113">
        <v>8</v>
      </c>
      <c r="D17" s="113">
        <v>8.5</v>
      </c>
      <c r="E17" s="113">
        <v>9</v>
      </c>
      <c r="F17" s="113">
        <v>9.5</v>
      </c>
      <c r="G17" s="113">
        <v>10</v>
      </c>
      <c r="H17" s="113">
        <v>10.5</v>
      </c>
      <c r="I17" s="113">
        <v>11</v>
      </c>
      <c r="J17" s="113">
        <v>11.5</v>
      </c>
      <c r="K17" s="113">
        <v>12</v>
      </c>
      <c r="L17" s="113">
        <v>12.5</v>
      </c>
      <c r="M17" s="113">
        <v>13</v>
      </c>
      <c r="N17" s="114">
        <v>13.5</v>
      </c>
      <c r="O17" s="107"/>
      <c r="P17" s="107"/>
      <c r="Q17" s="107"/>
      <c r="R17" s="107"/>
      <c r="S17" s="107"/>
      <c r="T17" s="107"/>
      <c r="U17" s="107"/>
    </row>
    <row r="18" spans="1:21" ht="16.8" customHeight="1" x14ac:dyDescent="0.3">
      <c r="A18" s="81"/>
      <c r="B18" s="109">
        <v>0.5</v>
      </c>
      <c r="C18" s="111">
        <f>$B18*C$17</f>
        <v>4</v>
      </c>
      <c r="D18" s="111">
        <f t="shared" ref="D18:N18" si="0">$B18*D$17</f>
        <v>4.25</v>
      </c>
      <c r="E18" s="111">
        <f t="shared" si="0"/>
        <v>4.5</v>
      </c>
      <c r="F18" s="111">
        <f t="shared" si="0"/>
        <v>4.75</v>
      </c>
      <c r="G18" s="111">
        <f t="shared" si="0"/>
        <v>5</v>
      </c>
      <c r="H18" s="111">
        <f t="shared" si="0"/>
        <v>5.25</v>
      </c>
      <c r="I18" s="111">
        <f t="shared" si="0"/>
        <v>5.5</v>
      </c>
      <c r="J18" s="111">
        <f t="shared" si="0"/>
        <v>5.75</v>
      </c>
      <c r="K18" s="111">
        <f t="shared" si="0"/>
        <v>6</v>
      </c>
      <c r="L18" s="111">
        <f t="shared" si="0"/>
        <v>6.25</v>
      </c>
      <c r="M18" s="111">
        <f t="shared" si="0"/>
        <v>6.5</v>
      </c>
      <c r="N18" s="111">
        <f t="shared" si="0"/>
        <v>6.75</v>
      </c>
      <c r="O18" s="81"/>
      <c r="P18" s="81"/>
      <c r="Q18" s="81"/>
      <c r="R18" s="81"/>
      <c r="S18" s="81"/>
      <c r="T18" s="81"/>
      <c r="U18" s="81"/>
    </row>
    <row r="19" spans="1:21" ht="16.8" customHeight="1" x14ac:dyDescent="0.3">
      <c r="A19" s="81"/>
      <c r="B19" s="109">
        <v>0.6</v>
      </c>
      <c r="C19" s="111">
        <f t="shared" ref="C19:N19" si="1">$B19*C$17</f>
        <v>4.8</v>
      </c>
      <c r="D19" s="111">
        <f t="shared" si="1"/>
        <v>5.0999999999999996</v>
      </c>
      <c r="E19" s="111">
        <f t="shared" si="1"/>
        <v>5.3999999999999995</v>
      </c>
      <c r="F19" s="111">
        <f t="shared" si="1"/>
        <v>5.7</v>
      </c>
      <c r="G19" s="111">
        <f t="shared" si="1"/>
        <v>6</v>
      </c>
      <c r="H19" s="111">
        <f t="shared" si="1"/>
        <v>6.3</v>
      </c>
      <c r="I19" s="111">
        <f t="shared" si="1"/>
        <v>6.6</v>
      </c>
      <c r="J19" s="111">
        <f t="shared" si="1"/>
        <v>6.8999999999999995</v>
      </c>
      <c r="K19" s="111">
        <f t="shared" si="1"/>
        <v>7.1999999999999993</v>
      </c>
      <c r="L19" s="111">
        <f t="shared" si="1"/>
        <v>7.5</v>
      </c>
      <c r="M19" s="111">
        <f t="shared" si="1"/>
        <v>7.8</v>
      </c>
      <c r="N19" s="111">
        <f t="shared" si="1"/>
        <v>8.1</v>
      </c>
      <c r="O19" s="81"/>
      <c r="P19" s="81"/>
      <c r="Q19" s="81"/>
      <c r="R19" s="81"/>
      <c r="S19" s="81"/>
      <c r="T19" s="81"/>
      <c r="U19" s="81"/>
    </row>
    <row r="20" spans="1:21" s="108" customFormat="1" ht="16.8" customHeight="1" x14ac:dyDescent="0.3">
      <c r="A20" s="107"/>
      <c r="B20" s="115" t="s">
        <v>42</v>
      </c>
      <c r="C20" s="112">
        <v>14</v>
      </c>
      <c r="D20" s="112">
        <v>14.5</v>
      </c>
      <c r="E20" s="112">
        <v>15</v>
      </c>
      <c r="F20" s="112">
        <v>15.5</v>
      </c>
      <c r="G20" s="112">
        <v>16</v>
      </c>
      <c r="H20" s="112">
        <v>16.5</v>
      </c>
      <c r="I20" s="112">
        <v>17</v>
      </c>
      <c r="J20" s="112">
        <v>17.5</v>
      </c>
      <c r="K20" s="112">
        <v>18</v>
      </c>
      <c r="L20" s="185" t="s">
        <v>41</v>
      </c>
      <c r="M20" s="185"/>
      <c r="N20" s="186"/>
      <c r="O20" s="107"/>
      <c r="P20" s="107"/>
      <c r="Q20" s="107"/>
      <c r="R20" s="107"/>
      <c r="S20" s="107"/>
      <c r="T20" s="107"/>
      <c r="U20" s="107"/>
    </row>
    <row r="21" spans="1:21" ht="16.8" customHeight="1" x14ac:dyDescent="0.3">
      <c r="A21" s="81"/>
      <c r="B21" s="109">
        <v>0.5</v>
      </c>
      <c r="C21" s="111">
        <f>$B21*C$20</f>
        <v>7</v>
      </c>
      <c r="D21" s="111">
        <f t="shared" ref="D21:K22" si="2">$B21*D$20</f>
        <v>7.25</v>
      </c>
      <c r="E21" s="111">
        <f t="shared" si="2"/>
        <v>7.5</v>
      </c>
      <c r="F21" s="111">
        <f t="shared" si="2"/>
        <v>7.75</v>
      </c>
      <c r="G21" s="111">
        <f t="shared" si="2"/>
        <v>8</v>
      </c>
      <c r="H21" s="111">
        <f t="shared" si="2"/>
        <v>8.25</v>
      </c>
      <c r="I21" s="111">
        <f t="shared" si="2"/>
        <v>8.5</v>
      </c>
      <c r="J21" s="111">
        <f t="shared" si="2"/>
        <v>8.75</v>
      </c>
      <c r="K21" s="111">
        <f t="shared" si="2"/>
        <v>9</v>
      </c>
      <c r="L21" s="185"/>
      <c r="M21" s="185"/>
      <c r="N21" s="186"/>
      <c r="O21" s="81"/>
      <c r="P21" s="107"/>
      <c r="Q21" s="81"/>
      <c r="R21" s="81"/>
      <c r="S21" s="81"/>
      <c r="T21" s="81"/>
      <c r="U21" s="81"/>
    </row>
    <row r="22" spans="1:21" ht="16.8" customHeight="1" x14ac:dyDescent="0.3">
      <c r="A22" s="81"/>
      <c r="B22" s="110">
        <v>0.6</v>
      </c>
      <c r="C22" s="111">
        <f>$B22*C$20</f>
        <v>8.4</v>
      </c>
      <c r="D22" s="111">
        <f t="shared" si="2"/>
        <v>8.6999999999999993</v>
      </c>
      <c r="E22" s="111">
        <f t="shared" si="2"/>
        <v>9</v>
      </c>
      <c r="F22" s="111">
        <f t="shared" si="2"/>
        <v>9.2999999999999989</v>
      </c>
      <c r="G22" s="111">
        <f t="shared" si="2"/>
        <v>9.6</v>
      </c>
      <c r="H22" s="111">
        <f t="shared" si="2"/>
        <v>9.9</v>
      </c>
      <c r="I22" s="111">
        <f t="shared" si="2"/>
        <v>10.199999999999999</v>
      </c>
      <c r="J22" s="111">
        <f t="shared" si="2"/>
        <v>10.5</v>
      </c>
      <c r="K22" s="111">
        <f t="shared" si="2"/>
        <v>10.799999999999999</v>
      </c>
      <c r="L22" s="187"/>
      <c r="M22" s="187"/>
      <c r="N22" s="188"/>
      <c r="O22" s="81"/>
      <c r="P22" s="81"/>
      <c r="Q22" s="81"/>
      <c r="R22" s="81"/>
      <c r="S22" s="81"/>
      <c r="T22" s="81"/>
      <c r="U22" s="81"/>
    </row>
    <row r="23" spans="1:21" ht="14.4" x14ac:dyDescent="0.3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ht="14.4" hidden="1" x14ac:dyDescent="0.3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ht="15" hidden="1" customHeight="1" x14ac:dyDescent="0.3">
      <c r="A25" s="81"/>
      <c r="B25" s="81"/>
      <c r="C25" s="82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82"/>
      <c r="P25" s="82"/>
      <c r="Q25" s="82"/>
      <c r="R25" s="82"/>
      <c r="S25" s="81"/>
      <c r="T25" s="81"/>
      <c r="U25" s="81"/>
    </row>
    <row r="26" spans="1:21" ht="15" hidden="1" customHeight="1" x14ac:dyDescent="0.3">
      <c r="A26" s="81"/>
      <c r="B26" s="82"/>
      <c r="C26" s="82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82"/>
      <c r="P26" s="82"/>
      <c r="Q26" s="82"/>
      <c r="R26" s="82"/>
      <c r="S26" s="81"/>
      <c r="T26" s="81"/>
      <c r="U26" s="81"/>
    </row>
    <row r="27" spans="1:21" ht="15" hidden="1" customHeight="1" x14ac:dyDescent="0.3">
      <c r="A27" s="81"/>
      <c r="B27" s="82"/>
      <c r="C27" s="82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82"/>
      <c r="P27" s="82"/>
      <c r="Q27" s="82"/>
      <c r="R27" s="82"/>
      <c r="S27" s="81"/>
      <c r="T27" s="81"/>
      <c r="U27" s="81"/>
    </row>
    <row r="28" spans="1:21" ht="11.25" hidden="1" customHeight="1" thickBot="1" x14ac:dyDescent="0.3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1:21" ht="41.25" hidden="1" customHeight="1" x14ac:dyDescent="0.3">
      <c r="A29" s="81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5"/>
      <c r="P29" s="85"/>
      <c r="Q29" s="86"/>
      <c r="R29" s="117"/>
      <c r="S29" s="81"/>
      <c r="T29" s="81"/>
      <c r="U29" s="81"/>
    </row>
    <row r="30" spans="1:21" ht="28.2" hidden="1" customHeight="1" x14ac:dyDescent="0.3">
      <c r="A30" s="81"/>
      <c r="B30" s="87"/>
      <c r="C30" s="88"/>
      <c r="D30" s="89"/>
      <c r="E30" s="89"/>
      <c r="F30" s="90"/>
      <c r="G30" s="90"/>
      <c r="H30" s="90"/>
      <c r="I30" s="90"/>
      <c r="J30" s="90"/>
      <c r="K30" s="90"/>
      <c r="L30" s="90"/>
      <c r="M30" s="90"/>
      <c r="N30" s="91"/>
      <c r="O30" s="166"/>
      <c r="P30" s="169"/>
      <c r="Q30" s="171"/>
      <c r="R30" s="118"/>
      <c r="S30" s="81"/>
      <c r="T30" s="81"/>
      <c r="U30" s="81"/>
    </row>
    <row r="31" spans="1:21" ht="28.2" hidden="1" customHeight="1" x14ac:dyDescent="0.3">
      <c r="A31" s="81"/>
      <c r="B31" s="92"/>
      <c r="C31" s="93"/>
      <c r="D31" s="94"/>
      <c r="E31" s="94"/>
      <c r="F31" s="94"/>
      <c r="G31" s="95"/>
      <c r="H31" s="95"/>
      <c r="I31" s="95"/>
      <c r="J31" s="95"/>
      <c r="K31" s="95"/>
      <c r="L31" s="95"/>
      <c r="M31" s="95"/>
      <c r="N31" s="96"/>
      <c r="O31" s="167"/>
      <c r="P31" s="170"/>
      <c r="Q31" s="172"/>
      <c r="R31" s="118"/>
      <c r="S31" s="81"/>
      <c r="T31" s="81"/>
      <c r="U31" s="81"/>
    </row>
    <row r="32" spans="1:21" ht="28.2" hidden="1" customHeight="1" x14ac:dyDescent="0.3">
      <c r="A32" s="81"/>
      <c r="B32" s="92"/>
      <c r="C32" s="93"/>
      <c r="D32" s="94"/>
      <c r="E32" s="94"/>
      <c r="F32" s="94"/>
      <c r="G32" s="94"/>
      <c r="H32" s="94"/>
      <c r="I32" s="95"/>
      <c r="J32" s="95"/>
      <c r="K32" s="95"/>
      <c r="L32" s="95"/>
      <c r="M32" s="95"/>
      <c r="N32" s="96"/>
      <c r="O32" s="167"/>
      <c r="P32" s="170"/>
      <c r="Q32" s="172"/>
      <c r="R32" s="118"/>
      <c r="S32" s="81"/>
      <c r="T32" s="81"/>
      <c r="U32" s="81"/>
    </row>
    <row r="33" spans="1:21" ht="28.2" hidden="1" customHeight="1" x14ac:dyDescent="0.3">
      <c r="A33" s="81"/>
      <c r="B33" s="92"/>
      <c r="C33" s="97"/>
      <c r="D33" s="94"/>
      <c r="E33" s="94"/>
      <c r="F33" s="94"/>
      <c r="G33" s="94"/>
      <c r="H33" s="94"/>
      <c r="I33" s="95"/>
      <c r="J33" s="95"/>
      <c r="K33" s="95"/>
      <c r="L33" s="98"/>
      <c r="M33" s="98"/>
      <c r="N33" s="99"/>
      <c r="O33" s="167"/>
      <c r="P33" s="170"/>
      <c r="Q33" s="172"/>
      <c r="R33" s="118"/>
      <c r="S33" s="81"/>
      <c r="T33" s="81"/>
      <c r="U33" s="81"/>
    </row>
    <row r="34" spans="1:21" ht="28.2" hidden="1" customHeight="1" x14ac:dyDescent="0.3">
      <c r="A34" s="81"/>
      <c r="B34" s="92"/>
      <c r="C34" s="97"/>
      <c r="D34" s="94"/>
      <c r="E34" s="94"/>
      <c r="F34" s="94"/>
      <c r="G34" s="94"/>
      <c r="H34" s="94"/>
      <c r="I34" s="95"/>
      <c r="J34" s="95"/>
      <c r="K34" s="95"/>
      <c r="L34" s="98"/>
      <c r="M34" s="98"/>
      <c r="N34" s="99"/>
      <c r="O34" s="167"/>
      <c r="P34" s="170"/>
      <c r="Q34" s="172"/>
      <c r="R34" s="118"/>
      <c r="S34" s="81"/>
      <c r="T34" s="81"/>
      <c r="U34" s="81"/>
    </row>
    <row r="35" spans="1:21" ht="28.2" hidden="1" customHeight="1" x14ac:dyDescent="0.3">
      <c r="A35" s="81"/>
      <c r="B35" s="92"/>
      <c r="C35" s="97"/>
      <c r="D35" s="98"/>
      <c r="E35" s="98"/>
      <c r="F35" s="94"/>
      <c r="G35" s="94"/>
      <c r="H35" s="94"/>
      <c r="I35" s="94"/>
      <c r="J35" s="94"/>
      <c r="K35" s="94"/>
      <c r="L35" s="94"/>
      <c r="M35" s="94"/>
      <c r="N35" s="100"/>
      <c r="O35" s="167"/>
      <c r="P35" s="170"/>
      <c r="Q35" s="172"/>
      <c r="R35" s="118"/>
      <c r="S35" s="81"/>
      <c r="T35" s="81"/>
      <c r="U35" s="81"/>
    </row>
    <row r="36" spans="1:21" ht="28.2" hidden="1" customHeight="1" x14ac:dyDescent="0.3">
      <c r="A36" s="81"/>
      <c r="B36" s="92"/>
      <c r="C36" s="101"/>
      <c r="D36" s="95"/>
      <c r="E36" s="95"/>
      <c r="F36" s="94"/>
      <c r="G36" s="94"/>
      <c r="H36" s="94"/>
      <c r="I36" s="94"/>
      <c r="J36" s="94"/>
      <c r="K36" s="94"/>
      <c r="L36" s="94"/>
      <c r="M36" s="94"/>
      <c r="N36" s="100"/>
      <c r="O36" s="167"/>
      <c r="P36" s="170"/>
      <c r="Q36" s="172"/>
      <c r="R36" s="118"/>
      <c r="S36" s="81"/>
      <c r="T36" s="81"/>
      <c r="U36" s="81"/>
    </row>
    <row r="37" spans="1:21" ht="28.2" hidden="1" customHeight="1" x14ac:dyDescent="0.3">
      <c r="A37" s="81"/>
      <c r="B37" s="92"/>
      <c r="C37" s="97"/>
      <c r="D37" s="98"/>
      <c r="E37" s="98"/>
      <c r="F37" s="98"/>
      <c r="G37" s="94"/>
      <c r="H37" s="94"/>
      <c r="I37" s="94"/>
      <c r="J37" s="94"/>
      <c r="K37" s="94"/>
      <c r="L37" s="94"/>
      <c r="M37" s="94"/>
      <c r="N37" s="100"/>
      <c r="O37" s="167"/>
      <c r="P37" s="170"/>
      <c r="Q37" s="172"/>
      <c r="R37" s="118"/>
      <c r="S37" s="81"/>
      <c r="T37" s="81"/>
      <c r="U37" s="81"/>
    </row>
    <row r="38" spans="1:21" ht="28.2" hidden="1" customHeight="1" thickBot="1" x14ac:dyDescent="0.35">
      <c r="A38" s="81"/>
      <c r="B38" s="102"/>
      <c r="C38" s="103"/>
      <c r="D38" s="104"/>
      <c r="E38" s="104"/>
      <c r="F38" s="104"/>
      <c r="G38" s="105"/>
      <c r="H38" s="105"/>
      <c r="I38" s="105"/>
      <c r="J38" s="105"/>
      <c r="K38" s="105"/>
      <c r="L38" s="105"/>
      <c r="M38" s="105"/>
      <c r="N38" s="106"/>
      <c r="O38" s="168"/>
      <c r="P38" s="174"/>
      <c r="Q38" s="173"/>
      <c r="R38" s="118"/>
      <c r="S38" s="81"/>
      <c r="T38" s="81"/>
      <c r="U38" s="81"/>
    </row>
    <row r="39" spans="1:21" ht="14.4" hidden="1" x14ac:dyDescent="0.3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1:21" ht="14.4" hidden="1" customHeight="1" x14ac:dyDescent="0.3"/>
  </sheetData>
  <mergeCells count="9">
    <mergeCell ref="O30:O38"/>
    <mergeCell ref="P30:P35"/>
    <mergeCell ref="Q30:Q38"/>
    <mergeCell ref="P36:P38"/>
    <mergeCell ref="D2:N4"/>
    <mergeCell ref="O7:P15"/>
    <mergeCell ref="Q7:Q15"/>
    <mergeCell ref="L20:N22"/>
    <mergeCell ref="D25:N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 si projet pertinent</vt:lpstr>
      <vt:lpstr>Récupérations</vt:lpstr>
      <vt:lpstr>Exemple de lecture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THOMAS</dc:creator>
  <cp:lastModifiedBy>Tim THOMAS</cp:lastModifiedBy>
  <dcterms:created xsi:type="dcterms:W3CDTF">2020-09-21T13:23:35Z</dcterms:created>
  <dcterms:modified xsi:type="dcterms:W3CDTF">2020-11-18T09:45:09Z</dcterms:modified>
</cp:coreProperties>
</file>